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e\Documents\AFFAIRES 2020\MILK\EPSM - Vetraz Monthoux\00 - DCE\PLG\ENVOI PLG\"/>
    </mc:Choice>
  </mc:AlternateContent>
  <xr:revisionPtr revIDLastSave="0" documentId="8_{ED2C99B7-1EDE-46CF-A604-2D692F95ECDA}" xr6:coauthVersionLast="47" xr6:coauthVersionMax="47" xr10:uidLastSave="{00000000-0000-0000-0000-000000000000}"/>
  <bookViews>
    <workbookView xWindow="-108" yWindow="-108" windowWidth="23256" windowHeight="14016" xr2:uid="{FEDF8B9F-A6C5-4B29-88FC-BB25E0ACA67F}"/>
  </bookViews>
  <sheets>
    <sheet name="Recap Generale" sheetId="1" r:id="rId1"/>
    <sheet name="Lot N°11 Page de garde" sheetId="2" r:id="rId2"/>
    <sheet name="Lot N°11 SERRURERIE" sheetId="3" r:id="rId3"/>
  </sheets>
  <definedNames>
    <definedName name="_xlnm.Print_Titles" localSheetId="2">'Lot N°11 SERRURERIE'!$1:$2</definedName>
    <definedName name="_xlnm.Print_Area" localSheetId="2">'Lot N°11 SERRURERIE'!$A$1:$F$161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E12" i="1"/>
  <c r="E14" i="1" s="1"/>
  <c r="C12" i="1"/>
  <c r="F160" i="3"/>
  <c r="F159" i="3"/>
  <c r="F158" i="3"/>
  <c r="B159" i="3"/>
  <c r="F154" i="3"/>
  <c r="F145" i="3"/>
  <c r="F127" i="3"/>
  <c r="F119" i="3"/>
  <c r="F114" i="3"/>
  <c r="F108" i="3"/>
  <c r="F100" i="3"/>
  <c r="F95" i="3"/>
  <c r="F85" i="3"/>
  <c r="F80" i="3"/>
  <c r="F66" i="3"/>
  <c r="F61" i="3"/>
  <c r="F49" i="3"/>
  <c r="F44" i="3"/>
  <c r="F37" i="3"/>
  <c r="F32" i="3"/>
  <c r="F22" i="3"/>
  <c r="F18" i="3"/>
  <c r="F12" i="3"/>
  <c r="F8" i="3"/>
  <c r="F14" i="1"/>
  <c r="C14" i="1"/>
</calcChain>
</file>

<file path=xl/sharedStrings.xml><?xml version="1.0" encoding="utf-8"?>
<sst xmlns="http://schemas.openxmlformats.org/spreadsheetml/2006/main" count="276" uniqueCount="219">
  <si>
    <t>ATTIC+</t>
  </si>
  <si>
    <t>TVA</t>
  </si>
  <si>
    <t>Montant HT en €</t>
  </si>
  <si>
    <t>Montant TVA en €</t>
  </si>
  <si>
    <t>Montant TTC en €</t>
  </si>
  <si>
    <t>le 02/02/2026</t>
  </si>
  <si>
    <t>Transfert vers EXCEL</t>
  </si>
  <si>
    <t>Affaire :</t>
  </si>
  <si>
    <t>CENTRE PEDOPSYCHIATRIQUE</t>
  </si>
  <si>
    <t>Maître d'ouvrage :</t>
  </si>
  <si>
    <t>EPSM de la Vallée de l'Arve</t>
  </si>
  <si>
    <t>Liste des lots :</t>
  </si>
  <si>
    <t>Lot N°11 SERRURERIE</t>
  </si>
  <si>
    <t xml:space="preserve">Total : </t>
  </si>
  <si>
    <t>U</t>
  </si>
  <si>
    <t>Quantité</t>
  </si>
  <si>
    <t>Prix en €</t>
  </si>
  <si>
    <t>Total en €</t>
  </si>
  <si>
    <t>CH2</t>
  </si>
  <si>
    <t>METAL</t>
  </si>
  <si>
    <t>SERRURERIE, METALLERIE, FERRONNERIE</t>
  </si>
  <si>
    <t>CH3</t>
  </si>
  <si>
    <t>11.2</t>
  </si>
  <si>
    <t>TRAVAUX PREPARATOIRES, INSTALLATION</t>
  </si>
  <si>
    <t>CH4</t>
  </si>
  <si>
    <t>11.2.1</t>
  </si>
  <si>
    <t>Ensemble forfaitaire</t>
  </si>
  <si>
    <t>CH5</t>
  </si>
  <si>
    <t>11.2.1.1</t>
  </si>
  <si>
    <t>ETUDES D'EXECUTION  :</t>
  </si>
  <si>
    <t xml:space="preserve">11.2.1.1 1 </t>
  </si>
  <si>
    <t xml:space="preserve">FOR  </t>
  </si>
  <si>
    <t>ART</t>
  </si>
  <si>
    <t>Q_7AEX01</t>
  </si>
  <si>
    <t>Etudes EXE</t>
  </si>
  <si>
    <t>Etudes EXE comprenant :</t>
  </si>
  <si>
    <t>Les études d'Exécution (EXE) y compris les plans d'atelier de chantier (PAC) et les détails.</t>
  </si>
  <si>
    <t>STOT</t>
  </si>
  <si>
    <t>Total TRAVAUX PREPARATOIRES, INSTALLATION</t>
  </si>
  <si>
    <t>11.3</t>
  </si>
  <si>
    <t>DEMOLITIONS, DEPOSES &amp; REPOSES</t>
  </si>
  <si>
    <t>11.3.1</t>
  </si>
  <si>
    <t>Déposes&amp; reposes d'ouvrages de serrurerie</t>
  </si>
  <si>
    <t>11.3.1.1</t>
  </si>
  <si>
    <t>DEPOSE &amp; REPOSE D'OUVRAGES DIVERS :</t>
  </si>
  <si>
    <t>CH6</t>
  </si>
  <si>
    <t>11.3.1.1.1</t>
  </si>
  <si>
    <t>Dépose</t>
  </si>
  <si>
    <t xml:space="preserve">11.3.1.1.1 1 </t>
  </si>
  <si>
    <t>Q PEB005</t>
  </si>
  <si>
    <t>Dépose soignée de garde-corps</t>
  </si>
  <si>
    <t>Dépose soignée SANS REEMPLOI, de garde-corps existants, pour environ 23,00 ml.</t>
  </si>
  <si>
    <t>- Etage - Terrasse accessible Repos.</t>
  </si>
  <si>
    <t>11.3.1.1.2</t>
  </si>
  <si>
    <t>Dépose &amp; repose</t>
  </si>
  <si>
    <t xml:space="preserve">11.3.1.1.2 1 </t>
  </si>
  <si>
    <t xml:space="preserve">VAL  </t>
  </si>
  <si>
    <t>Q PEB070</t>
  </si>
  <si>
    <t>Dépose soignée avec repose</t>
  </si>
  <si>
    <t>Dépose soignée avec repose d'un garde-corps existant, pour un ensemble d'environ 2,80 ml, comprenant :</t>
  </si>
  <si>
    <t>- la dépose soignée</t>
  </si>
  <si>
    <t>- la préparation par sablage</t>
  </si>
  <si>
    <t>- la mise en peinture avec métalisation</t>
  </si>
  <si>
    <t>- la repose à l'identique sur couvertine (couvertine comptée à part)</t>
  </si>
  <si>
    <t>Etage (ancien Parvis)</t>
  </si>
  <si>
    <t>Total DEMOLITIONS, DEPOSES &amp; REPOSES</t>
  </si>
  <si>
    <t>11.4</t>
  </si>
  <si>
    <t>MAINS COURANTES ET BARRES D'APPUIS</t>
  </si>
  <si>
    <t>11.4.1</t>
  </si>
  <si>
    <t>Main courante extérieure</t>
  </si>
  <si>
    <t>11.4.1.1</t>
  </si>
  <si>
    <t>MAINS COURANTES EN TUBE ROND INOX :</t>
  </si>
  <si>
    <t xml:space="preserve">11.4.1.1 1 </t>
  </si>
  <si>
    <t xml:space="preserve">ENS  </t>
  </si>
  <si>
    <t>Q HEA013</t>
  </si>
  <si>
    <t>Main courante en tube inox</t>
  </si>
  <si>
    <t>Main courante métallique en acier inoxydable sur poteaux, composée de :</t>
  </si>
  <si>
    <t>- partie rampante</t>
  </si>
  <si>
    <t>- parties dite "col de cygne"</t>
  </si>
  <si>
    <t>- poteaux verticaux sur platines</t>
  </si>
  <si>
    <t>Pataugeoire (suivant plan et détails architecte)</t>
  </si>
  <si>
    <t>Total MAINS COURANTES ET BARRES D'APPUIS</t>
  </si>
  <si>
    <t>11.5</t>
  </si>
  <si>
    <t>PORTES METALLIQUES</t>
  </si>
  <si>
    <t>11.5.1</t>
  </si>
  <si>
    <t>Portes métalliques tolées 2 faces</t>
  </si>
  <si>
    <t>11.5.1.1</t>
  </si>
  <si>
    <t>PORTES DE COMMUNS :</t>
  </si>
  <si>
    <t xml:space="preserve">11.5.1.1 1 </t>
  </si>
  <si>
    <t xml:space="preserve">U    </t>
  </si>
  <si>
    <t>Q AAB008</t>
  </si>
  <si>
    <t>Porte métallique CF 1 h de 1 200 x ht 2 100 mm</t>
  </si>
  <si>
    <t>Porte métallique isolée CF 1 heure (EI60) - RA,Tr ≥ 35 dB, dimension hors tout de 1 200 x ht 2 100 mm hors tout, tôlée 2 faces, comprenant :</t>
  </si>
  <si>
    <t>- 1 vantail principal de 1 100 x ht 2 040 mm</t>
  </si>
  <si>
    <t>- 1 ferme-porte automatique</t>
  </si>
  <si>
    <t>- 1 barre anti-panique</t>
  </si>
  <si>
    <t>- garniture et butée</t>
  </si>
  <si>
    <t>- 1 étiquette "Chaufferie"</t>
  </si>
  <si>
    <t>- cylindre sur passe général et/ou partiel du M.OUV.</t>
  </si>
  <si>
    <t>Teinte : gris clair - RAL 7047 (dito façade)</t>
  </si>
  <si>
    <t>Pose en tunnel</t>
  </si>
  <si>
    <t>Repère - PE 004 - RdC - Chaufferie (Façade Sud)</t>
  </si>
  <si>
    <t>Total PORTES METALLIQUES</t>
  </si>
  <si>
    <t>11.6</t>
  </si>
  <si>
    <t>GARDE-CORPS ET RAMPES METALLIQUES</t>
  </si>
  <si>
    <t>11.6.1</t>
  </si>
  <si>
    <t>Garde-corps extérieurs</t>
  </si>
  <si>
    <t>11.6.1.1</t>
  </si>
  <si>
    <t>GARDE-CORPS METALLIQUE avec LISSE(S) :</t>
  </si>
  <si>
    <t xml:space="preserve">11.6.1.1 1 </t>
  </si>
  <si>
    <t xml:space="preserve">ML   </t>
  </si>
  <si>
    <t>Q GCA001</t>
  </si>
  <si>
    <t>Garde-corps 1 lisse</t>
  </si>
  <si>
    <t>Garde-corps extérieur horizontal,  composé de :</t>
  </si>
  <si>
    <t>3 lisses</t>
  </si>
  <si>
    <t>- 1 lisse formant main courante sur potelets avec platines (ht potelet environ 550 mm)</t>
  </si>
  <si>
    <t>- 1 lisse intermédiaire</t>
  </si>
  <si>
    <t>- 1 lisse basse</t>
  </si>
  <si>
    <t>Nota : pose à ht 1,10 m du sol fini</t>
  </si>
  <si>
    <t>Pose à l'anglaise (en applique côté intérieur de l'acrotère)</t>
  </si>
  <si>
    <t>Ensemble livré fini d'atelier</t>
  </si>
  <si>
    <t>Teinte : RAL 7047 (gris clair)</t>
  </si>
  <si>
    <t>Terrasse accessible Repos</t>
  </si>
  <si>
    <t>C.f. Plan - Coupes BB &amp; Façade Ouest / Nord - réalisation suivant détails architecte.</t>
  </si>
  <si>
    <t>Total GARDE-CORPS ET RAMPES METALLIQUES</t>
  </si>
  <si>
    <t>11.7</t>
  </si>
  <si>
    <t>ESCALIERS ET ECHELLES METALLIQUES</t>
  </si>
  <si>
    <t>11.7.1</t>
  </si>
  <si>
    <t>Escaliers métalliques</t>
  </si>
  <si>
    <t>11.7.1.1</t>
  </si>
  <si>
    <t>ESCALIER METALLIQUE EN ACIER :</t>
  </si>
  <si>
    <t xml:space="preserve">11.7.1.1 1 </t>
  </si>
  <si>
    <t>Q FAA055</t>
  </si>
  <si>
    <t>Escalier métallique droit autoportant</t>
  </si>
  <si>
    <t>Escalier métallique extérieur droit avec marches profils caillebotis, comprenant :</t>
  </si>
  <si>
    <t>- l'escalier (1 volée droite Sans contremarches - 3 marches)</t>
  </si>
  <si>
    <t>- la liaison avec le seuil de la porte</t>
  </si>
  <si>
    <t>- les mains courantes latérales rampantes</t>
  </si>
  <si>
    <t>Hauteur à franchir 0,50 m environ</t>
  </si>
  <si>
    <t>Teinte : RAL au choix de l'architecte</t>
  </si>
  <si>
    <t>Chaufferie - C.f. Plan architecte.</t>
  </si>
  <si>
    <t>Total ESCALIERS ET ECHELLES METALLIQUES</t>
  </si>
  <si>
    <t>11.8</t>
  </si>
  <si>
    <t>GRILLES DE VENTILATION</t>
  </si>
  <si>
    <t>11.8.1</t>
  </si>
  <si>
    <t>Grilles en alliage léger</t>
  </si>
  <si>
    <t>11.8.1.1</t>
  </si>
  <si>
    <t>GRILLE EN ALLIAGE LEGER DU COMMERCE :</t>
  </si>
  <si>
    <t xml:space="preserve">11.8.1.1 1 </t>
  </si>
  <si>
    <t>Q DBA007</t>
  </si>
  <si>
    <t>Grilles verticales</t>
  </si>
  <si>
    <t>Grille verticale à ailettes, dimension de 400 x ht 250 mm (SUE 0,06 m²).</t>
  </si>
  <si>
    <t>Teinte : peinture thermolaquée, couleur : RAL standard, dito façade (au choix de l'architecte)</t>
  </si>
  <si>
    <t>Façade Sud</t>
  </si>
  <si>
    <t>- Prise d'air CTA (compensation Pataugeoire) - (1 u)</t>
  </si>
  <si>
    <t>- Rejet d'air EXT (Pataugeoire) - (1 u)</t>
  </si>
  <si>
    <t>11.8.2</t>
  </si>
  <si>
    <t>Grilles en acier galvanisé</t>
  </si>
  <si>
    <t>11.8.2.1</t>
  </si>
  <si>
    <t>GRILLES CAILLEBOTIS :</t>
  </si>
  <si>
    <t xml:space="preserve">11.8.2.1 1 </t>
  </si>
  <si>
    <t>Q DBA032</t>
  </si>
  <si>
    <t>Grille de ventilation de type "caillebotis"</t>
  </si>
  <si>
    <t>Grille de ventilation de type "caillebotis", pose horizontale, sur courette en BA de ventilation, dimension hors tout de 2 820 x 960 mm environ (S.U.E. maximale).</t>
  </si>
  <si>
    <t>- pour prise d'air et rejet de la Chaufferie.</t>
  </si>
  <si>
    <t>Façade Est</t>
  </si>
  <si>
    <t>Total GRILLES DE VENTILATION</t>
  </si>
  <si>
    <t>11.9</t>
  </si>
  <si>
    <t>OUVRAGES DIVERS</t>
  </si>
  <si>
    <t>11.9.1</t>
  </si>
  <si>
    <t>Couvertines</t>
  </si>
  <si>
    <t>11.9.1.1</t>
  </si>
  <si>
    <t>COUVERTINES EN TOLE D'ACIER :</t>
  </si>
  <si>
    <t xml:space="preserve">11.9.1.1 1 </t>
  </si>
  <si>
    <t>Q QBA001</t>
  </si>
  <si>
    <t>Couvertine en tôle d'acier</t>
  </si>
  <si>
    <t>Couvertines en tôles d'acier de 0,75 mm, 5 plis pour un développé d'environ 350 mm</t>
  </si>
  <si>
    <t>Terrasse accessible (Repos)</t>
  </si>
  <si>
    <t>Terrasse inaccessible (Bureau 1 / Ménage)</t>
  </si>
  <si>
    <t>11.9.2</t>
  </si>
  <si>
    <t>Structures et ossatures diverses</t>
  </si>
  <si>
    <t>11.9.2.1</t>
  </si>
  <si>
    <t>CASQUETTES et/ou AUVENTS :</t>
  </si>
  <si>
    <t xml:space="preserve">11.9.2.1 1 </t>
  </si>
  <si>
    <t>Q JCA206</t>
  </si>
  <si>
    <t>Auvent métallique habillé</t>
  </si>
  <si>
    <t>Auvent sur mur ossature bois et poteaux métalliques, dimensions hors tout de Longueur 6 190 x largeur 2 320 mm, comprenant :</t>
  </si>
  <si>
    <t>- l'ossature porteuse en poteaux (remplis de béton) de 100 x 100 x ép. 4 mm et en profils UPN 180</t>
  </si>
  <si>
    <t xml:space="preserve">- l'ossature secondaire en solives, tubes rectangulaires de 50 x 100 x ép. 4 mm </t>
  </si>
  <si>
    <t>- le caniveau encastré avec consoles pour supports</t>
  </si>
  <si>
    <t>- l'habillage complet du caniveau</t>
  </si>
  <si>
    <t>- les habillages de rives frontale et latérales</t>
  </si>
  <si>
    <t>- la bavette renvoi d'eau en sommet de pente, y compris solins et bande soline</t>
  </si>
  <si>
    <t>- la couverture en bac acier, y compris façon de pente 6%</t>
  </si>
  <si>
    <t>- la descente EP en acier galvanisé</t>
  </si>
  <si>
    <t>- le panneau latéral en polycarbonate creux double paroi anti-uv, dimensions de 1 000 x ht 2 800 mm</t>
  </si>
  <si>
    <t>- le panneau latéral d'habillage en tôle plane, dimension de 2 150 x ht 2 800 mm</t>
  </si>
  <si>
    <t>Nota : le panneau signalétique est compté à part</t>
  </si>
  <si>
    <t>Hors ouvrages de charpente (MOB) et de maçonnerie (MBA)</t>
  </si>
  <si>
    <t>Teintes : RAL 7047 et/ou RAL 2004</t>
  </si>
  <si>
    <t>Façade Est - Coupe de détail su SAS d'entrée / Plan structure</t>
  </si>
  <si>
    <t>11.9.3</t>
  </si>
  <si>
    <t>Signalétique</t>
  </si>
  <si>
    <t>11.9.3.1</t>
  </si>
  <si>
    <t>PLAQUES SIGNALETIQUES :</t>
  </si>
  <si>
    <t xml:space="preserve">11.9.3.1 1 </t>
  </si>
  <si>
    <t>Q QCA059</t>
  </si>
  <si>
    <t>Plaques signalétique.</t>
  </si>
  <si>
    <t>Fourniture et pose de lettres signalétiques.</t>
  </si>
  <si>
    <t>- dimension hors tout du lettrage 700 x ht 2 056 mm pour 35 lettres + 1 logo (charte EPSM)</t>
  </si>
  <si>
    <t>- pose sur entretoises de 20 mm (décalage parement bois)</t>
  </si>
  <si>
    <t>- texte : « Etablissement Public de Santé Mentale » (Police à confirmer par l’architecte et le maître d’ouvrage)</t>
  </si>
  <si>
    <t>Teinte : RAL bleu 5010 pour le lettrage / bleu et vert pour le logo</t>
  </si>
  <si>
    <t>C.f. Plan de façade Sud-ouest</t>
  </si>
  <si>
    <t>Total OUVRAGES DIVERS</t>
  </si>
  <si>
    <t>TOTHT</t>
  </si>
  <si>
    <t>Montant HT du Lot N°11 SERRURERIE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</si>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</sst>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,##0;\-#,##0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5" fillId="3" borderId="1">
      <alignment horizontal="left" vertical="top" wrapText="1"/>
    </xf>
    <xf numFmtId="0" fontId="6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1">
      <alignment horizontal="left" vertical="top" wrapText="1"/>
    </xf>
    <xf numFmtId="49" fontId="3" fillId="3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9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0" fillId="2" borderId="0">
      <alignment horizontal="left" vertical="top" wrapText="1"/>
    </xf>
    <xf numFmtId="0" fontId="10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 indent="3"/>
    </xf>
    <xf numFmtId="0" fontId="15" fillId="2" borderId="0">
      <alignment horizontal="left" vertical="top" wrapText="1" indent="3"/>
    </xf>
    <xf numFmtId="0" fontId="15" fillId="2" borderId="0">
      <alignment horizontal="left" vertical="top" wrapText="1" indent="3"/>
    </xf>
    <xf numFmtId="49" fontId="16" fillId="2" borderId="0">
      <alignment vertical="top" wrapText="1"/>
    </xf>
    <xf numFmtId="49" fontId="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7" fillId="2" borderId="0">
      <alignment horizontal="left" vertical="top" wrapText="1"/>
    </xf>
  </cellStyleXfs>
  <cellXfs count="55">
    <xf numFmtId="0" fontId="0" fillId="0" borderId="0" xfId="0">
      <alignment vertical="top"/>
    </xf>
    <xf numFmtId="0" fontId="0" fillId="2" borderId="0" xfId="0" applyFill="1" applyProtection="1">
      <alignment vertical="top"/>
    </xf>
    <xf numFmtId="0" fontId="1" fillId="2" borderId="0" xfId="0" applyFont="1" applyFill="1" applyProtection="1">
      <alignment vertical="top"/>
    </xf>
    <xf numFmtId="164" fontId="1" fillId="2" borderId="0" xfId="0" applyNumberFormat="1" applyFont="1" applyFill="1" applyProtection="1">
      <alignment vertical="top"/>
    </xf>
    <xf numFmtId="49" fontId="0" fillId="2" borderId="0" xfId="0" applyNumberFormat="1" applyFill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5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center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5" fillId="3" borderId="3" xfId="10" applyBorder="1">
      <alignment horizontal="left" vertical="top" wrapText="1"/>
    </xf>
    <xf numFmtId="0" fontId="3" fillId="3" borderId="3" xfId="13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center" vertical="top"/>
    </xf>
    <xf numFmtId="165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4" fontId="0" fillId="2" borderId="10" xfId="0" applyNumberFormat="1" applyFill="1" applyBorder="1" applyAlignment="1" applyProtection="1">
      <alignment horizontal="right" vertical="top"/>
      <protection locked="0"/>
    </xf>
    <xf numFmtId="164" fontId="0" fillId="2" borderId="8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3" fillId="3" borderId="0" xfId="6" applyBorder="1">
      <alignment horizontal="left" vertical="top" wrapText="1"/>
    </xf>
    <xf numFmtId="49" fontId="3" fillId="3" borderId="0" xfId="14" applyBorder="1">
      <alignment horizontal="left" vertical="top" wrapText="1"/>
    </xf>
    <xf numFmtId="49" fontId="9" fillId="3" borderId="0" xfId="18" applyBorder="1">
      <alignment horizontal="left" vertical="top" wrapText="1"/>
    </xf>
    <xf numFmtId="49" fontId="10" fillId="2" borderId="0" xfId="26" applyBorder="1">
      <alignment horizontal="left" vertical="top" wrapText="1"/>
    </xf>
    <xf numFmtId="0" fontId="3" fillId="2" borderId="0" xfId="28" applyBorder="1">
      <alignment horizontal="left" vertical="top" wrapText="1"/>
    </xf>
    <xf numFmtId="49" fontId="3" fillId="3" borderId="0" xfId="22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3" borderId="9" xfId="1" applyFont="1" applyFill="1" applyBorder="1">
      <alignment horizontal="left" vertical="top" wrapText="1"/>
    </xf>
    <xf numFmtId="0" fontId="2" fillId="3" borderId="4" xfId="1" applyFont="1" applyFill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3" borderId="4" xfId="13" applyFont="1" applyBorder="1">
      <alignment horizontal="left" vertical="top" wrapText="1"/>
    </xf>
    <xf numFmtId="49" fontId="2" fillId="2" borderId="9" xfId="0" applyNumberFormat="1" applyFont="1" applyFill="1" applyBorder="1" applyProtection="1">
      <alignment vertical="top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0" fontId="1" fillId="2" borderId="16" xfId="0" applyFont="1" applyFill="1" applyBorder="1" applyAlignment="1" applyProtection="1">
      <alignment vertical="top" wrapText="1"/>
    </xf>
    <xf numFmtId="0" fontId="0" fillId="2" borderId="16" xfId="0" applyFill="1" applyBorder="1" applyProtection="1">
      <alignment vertical="top"/>
    </xf>
    <xf numFmtId="0" fontId="1" fillId="2" borderId="17" xfId="0" applyFont="1" applyFill="1" applyBorder="1" applyProtection="1">
      <alignment vertical="top"/>
    </xf>
    <xf numFmtId="0" fontId="1" fillId="2" borderId="18" xfId="0" applyFont="1" applyFill="1" applyBorder="1" applyProtection="1">
      <alignment vertical="top"/>
    </xf>
    <xf numFmtId="164" fontId="0" fillId="2" borderId="11" xfId="0" applyNumberFormat="1" applyFill="1" applyBorder="1" applyProtection="1">
      <alignment vertical="top"/>
    </xf>
    <xf numFmtId="0" fontId="0" fillId="2" borderId="11" xfId="0" applyFill="1" applyBorder="1" applyProtection="1">
      <alignment vertical="top"/>
    </xf>
    <xf numFmtId="164" fontId="1" fillId="2" borderId="18" xfId="0" applyNumberFormat="1" applyFont="1" applyFill="1" applyBorder="1" applyProtection="1">
      <alignment vertical="top"/>
    </xf>
    <xf numFmtId="0" fontId="0" fillId="2" borderId="18" xfId="0" applyFill="1" applyBorder="1" applyProtection="1">
      <alignment vertical="top"/>
    </xf>
    <xf numFmtId="0" fontId="1" fillId="2" borderId="19" xfId="0" applyFont="1" applyFill="1" applyBorder="1" applyProtection="1">
      <alignment vertical="top"/>
    </xf>
    <xf numFmtId="164" fontId="0" fillId="2" borderId="20" xfId="0" applyNumberFormat="1" applyFill="1" applyBorder="1" applyProtection="1">
      <alignment vertical="top"/>
    </xf>
    <xf numFmtId="0" fontId="0" fillId="2" borderId="20" xfId="0" applyFill="1" applyBorder="1" applyProtection="1">
      <alignment vertical="top"/>
    </xf>
    <xf numFmtId="164" fontId="1" fillId="2" borderId="19" xfId="0" applyNumberFormat="1" applyFont="1" applyFill="1" applyBorder="1" applyProtection="1">
      <alignment vertical="top"/>
    </xf>
  </cellXfs>
  <cellStyles count="50">
    <cellStyle name="ArtDescriptif" xfId="28" xr:uid="{691BD16D-D4C1-476D-B08F-40AEE7BA2AC4}"/>
    <cellStyle name="ArtLibelleCond" xfId="27" xr:uid="{CBDEA048-DAF4-4638-B784-0004E7A9BF6A}"/>
    <cellStyle name="ArtNote1" xfId="29" xr:uid="{E2EF9C9C-C7C4-4191-B6A9-75D403BAD48F}"/>
    <cellStyle name="ArtNote2" xfId="30" xr:uid="{A91F982D-8F90-463A-9134-E525BCC3D0B6}"/>
    <cellStyle name="ArtNote3" xfId="31" xr:uid="{739C373E-5D63-458D-B25F-0F588191BCE6}"/>
    <cellStyle name="ArtNote4" xfId="32" xr:uid="{B6AC8C06-B4DF-4AAD-A1F9-9B0F0072C90D}"/>
    <cellStyle name="ArtNote5" xfId="33" xr:uid="{1DDDA312-3F08-4ABC-8674-4DA677DC4877}"/>
    <cellStyle name="ArtQuantite" xfId="34" xr:uid="{29540CDD-0AB7-49A4-890E-B2EEB123E4DD}"/>
    <cellStyle name="ArtTitre" xfId="26" xr:uid="{77595F59-391C-46D5-AE33-14F1F3BF23D4}"/>
    <cellStyle name="ChapDescriptif0" xfId="7" xr:uid="{E1ABA467-3ADC-4177-939A-C35B9616D7BF}"/>
    <cellStyle name="ChapDescriptif1" xfId="11" xr:uid="{9FF92EF1-D675-4B6B-ADC8-702A96E12878}"/>
    <cellStyle name="ChapDescriptif2" xfId="15" xr:uid="{08C4B7D4-B74F-4B24-9044-FD5A7F36EE1A}"/>
    <cellStyle name="ChapDescriptif3" xfId="19" xr:uid="{25C60208-847E-4563-9671-225EB5E9C38C}"/>
    <cellStyle name="ChapDescriptif4" xfId="23" xr:uid="{CE87EFA1-8F4F-4785-9102-CE315A17DDBF}"/>
    <cellStyle name="ChapNote0" xfId="8" xr:uid="{5C31A65D-413F-4A13-BD25-F47C9C51142E}"/>
    <cellStyle name="ChapNote1" xfId="12" xr:uid="{DA66C684-93EF-4928-9B9B-0A5EE04CD387}"/>
    <cellStyle name="ChapNote2" xfId="16" xr:uid="{E1C4FA99-1274-4786-A040-C010AD96AEF9}"/>
    <cellStyle name="ChapNote3" xfId="20" xr:uid="{BA7EF229-4B72-488C-B923-35C1385C3B49}"/>
    <cellStyle name="ChapNote4" xfId="24" xr:uid="{8042E919-A7E8-435C-9193-7B2FE7EDF309}"/>
    <cellStyle name="ChapRecap0" xfId="9" xr:uid="{2B90D9E1-104E-486A-BCC2-367BB352412C}"/>
    <cellStyle name="ChapRecap1" xfId="13" xr:uid="{1C8F38CA-DF42-40D2-87C9-98D601D65DB5}"/>
    <cellStyle name="ChapRecap2" xfId="17" xr:uid="{14568623-47E2-4611-941D-1F4103BD45BF}"/>
    <cellStyle name="ChapRecap3" xfId="21" xr:uid="{3815341F-FC98-49E9-A55E-27D4B1374D4A}"/>
    <cellStyle name="ChapRecap4" xfId="25" xr:uid="{FABA8451-0A15-4906-8D9B-8B78423667B7}"/>
    <cellStyle name="ChapTitre0" xfId="6" xr:uid="{A3BD2024-12C2-4A5A-85D2-842A0C3BEEDD}"/>
    <cellStyle name="ChapTitre1" xfId="10" xr:uid="{FF0EBB97-CF6D-463A-885F-B625933D30A7}"/>
    <cellStyle name="ChapTitre2" xfId="14" xr:uid="{54D9796B-4F10-47D9-B085-B8B6E2612BF5}"/>
    <cellStyle name="ChapTitre3" xfId="18" xr:uid="{3F9569C5-D450-4161-9B60-7D0339C9E126}"/>
    <cellStyle name="ChapTitre4" xfId="22" xr:uid="{72328B62-5FBB-4E48-9FBE-7A811BB87F89}"/>
    <cellStyle name="Commentaire" xfId="49" xr:uid="{BAB1097D-1392-440E-A50B-137F9D024DA5}"/>
    <cellStyle name="DQLocQuantNonLoc" xfId="42" xr:uid="{2CB75421-242B-4EFA-BBD0-20F3FE03228C}"/>
    <cellStyle name="DQLocRefClass" xfId="41" xr:uid="{A8A22975-44AE-4E1A-9E58-0DCC9DBCED62}"/>
    <cellStyle name="DQLocStruct" xfId="43" xr:uid="{6BFE2034-8AD2-4C47-8303-7B1A6FE8361A}"/>
    <cellStyle name="DQMinutes" xfId="44" xr:uid="{427B22CF-018E-41B9-B7CF-11C2B96FD308}"/>
    <cellStyle name="Info Entete" xfId="47" xr:uid="{2C6E949F-B0A7-4E9E-9370-8034796804BF}"/>
    <cellStyle name="Inter Entete" xfId="48" xr:uid="{7E99F2FB-D31C-40B8-8BE7-2A77FF05F9DD}"/>
    <cellStyle name="LocGen" xfId="36" xr:uid="{EDE47E51-D369-4286-AF24-D1B5605E0457}"/>
    <cellStyle name="LocLit" xfId="38" xr:uid="{442F1D61-85F4-4F20-A388-F259E0A35225}"/>
    <cellStyle name="LocRefClass" xfId="37" xr:uid="{94440559-5742-45EF-B207-2B812FE384EA}"/>
    <cellStyle name="LocSignetRep" xfId="40" xr:uid="{34AEC7E7-7C3E-4D5E-91A0-04E6B81D596B}"/>
    <cellStyle name="LocStrRecap0" xfId="3" xr:uid="{07F55756-D747-4B04-A9EA-820AD26F60BF}"/>
    <cellStyle name="LocStrRecap1" xfId="5" xr:uid="{699C980F-F2DA-43BC-B96D-C4C472D32C1F}"/>
    <cellStyle name="LocStrTexte0" xfId="2" xr:uid="{2AF325C8-FA9B-4C8D-99ED-0CC5845C8D37}"/>
    <cellStyle name="LocStrTexte1" xfId="4" xr:uid="{5EAD3EBB-D61B-44B2-8974-CDCEC62DFD86}"/>
    <cellStyle name="LocStruct" xfId="39" xr:uid="{B47BEC4C-AF5F-43F6-BD92-3FD44118340F}"/>
    <cellStyle name="LocTitre" xfId="35" xr:uid="{C005A7F6-C3CF-4FFB-8518-D922AD9A8F2C}"/>
    <cellStyle name="Lot" xfId="45" xr:uid="{9B8126AF-37B6-4868-9AC4-A2E4004A326D}"/>
    <cellStyle name="Normal" xfId="0" builtinId="0" customBuiltin="1"/>
    <cellStyle name="Numerotation" xfId="1" xr:uid="{613C717E-0833-46A5-96A2-D3353AC755F0}"/>
    <cellStyle name="Titre Entete" xfId="46" xr:uid="{E0F6CA66-C561-4453-A530-BCFF883F63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101600</xdr:colOff>
      <xdr:row>0</xdr:row>
      <xdr:rowOff>101600</xdr:rowOff>
    </xdr:from>
    <xdr:to>
      <xdr:col>4</xdr:col>
      <xdr:colOff>17780</xdr:colOff>
      <xdr:row>52</xdr:row>
      <xdr:rowOff>27940</xdr:rowOff>
    </xdr:to>
    <xdr:sp macro="" textlink="">
      <xdr:nvSpPr>
        <xdr:cNvPr id="2" name="Forme45">
          <a:extLst>
            <a:ext uri="{FF2B5EF4-FFF2-40B4-BE49-F238E27FC236}">
              <a16:creationId xmlns:a16="http://schemas.microsoft.com/office/drawing/2014/main" id="{B9C8FE1E-E16F-5EF8-024A-371632753C32}"/>
            </a:ext>
          </a:extLst>
        </xdr:cNvPr>
        <xdr:cNvSpPr/>
      </xdr:nvSpPr>
      <xdr:spPr>
        <a:xfrm>
          <a:off x="101600" y="101600"/>
          <a:ext cx="30861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1</xdr:col>
      <xdr:colOff>363220</xdr:colOff>
      <xdr:row>25</xdr:row>
      <xdr:rowOff>177800</xdr:rowOff>
    </xdr:from>
    <xdr:to>
      <xdr:col>8</xdr:col>
      <xdr:colOff>162560</xdr:colOff>
      <xdr:row>32</xdr:row>
      <xdr:rowOff>15240</xdr:rowOff>
    </xdr:to>
    <xdr:sp macro="" textlink="">
      <xdr:nvSpPr>
        <xdr:cNvPr id="3" name="Forme46">
          <a:extLst>
            <a:ext uri="{FF2B5EF4-FFF2-40B4-BE49-F238E27FC236}">
              <a16:creationId xmlns:a16="http://schemas.microsoft.com/office/drawing/2014/main" id="{8DA3F049-A6F0-EB76-ADC4-57FFB7321291}"/>
            </a:ext>
          </a:extLst>
        </xdr:cNvPr>
        <xdr:cNvSpPr/>
      </xdr:nvSpPr>
      <xdr:spPr>
        <a:xfrm>
          <a:off x="1155700" y="4749800"/>
          <a:ext cx="5346700" cy="11176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EPSM de la Vallée de l'Arve
530, Rue de la Patience
74800 LA ROCHE SUR FORON</a:t>
          </a:r>
        </a:p>
      </xdr:txBody>
    </xdr:sp>
    <xdr:clientData/>
  </xdr:twoCellAnchor>
  <xdr:twoCellAnchor editAs="absolute">
    <xdr:from>
      <xdr:col>1</xdr:col>
      <xdr:colOff>312420</xdr:colOff>
      <xdr:row>16</xdr:row>
      <xdr:rowOff>45720</xdr:rowOff>
    </xdr:from>
    <xdr:to>
      <xdr:col>8</xdr:col>
      <xdr:colOff>99060</xdr:colOff>
      <xdr:row>22</xdr:row>
      <xdr:rowOff>154940</xdr:rowOff>
    </xdr:to>
    <xdr:sp macro="" textlink="">
      <xdr:nvSpPr>
        <xdr:cNvPr id="4" name="Forme47">
          <a:extLst>
            <a:ext uri="{FF2B5EF4-FFF2-40B4-BE49-F238E27FC236}">
              <a16:creationId xmlns:a16="http://schemas.microsoft.com/office/drawing/2014/main" id="{C893E42B-4A1D-B673-BA0D-19D0D70056E0}"/>
            </a:ext>
          </a:extLst>
        </xdr:cNvPr>
        <xdr:cNvSpPr/>
      </xdr:nvSpPr>
      <xdr:spPr>
        <a:xfrm>
          <a:off x="1104900" y="2971800"/>
          <a:ext cx="5334000" cy="12065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D.P.G.F.
</a:t>
          </a:r>
        </a:p>
      </xdr:txBody>
    </xdr:sp>
    <xdr:clientData/>
  </xdr:twoCellAnchor>
  <xdr:twoCellAnchor editAs="absolute">
    <xdr:from>
      <xdr:col>1</xdr:col>
      <xdr:colOff>160020</xdr:colOff>
      <xdr:row>0</xdr:row>
      <xdr:rowOff>101600</xdr:rowOff>
    </xdr:from>
    <xdr:to>
      <xdr:col>1</xdr:col>
      <xdr:colOff>160020</xdr:colOff>
      <xdr:row>51</xdr:row>
      <xdr:rowOff>147320</xdr:rowOff>
    </xdr:to>
    <xdr:cxnSp macro="">
      <xdr:nvCxnSpPr>
        <xdr:cNvPr id="5" name="Forme48">
          <a:extLst>
            <a:ext uri="{FF2B5EF4-FFF2-40B4-BE49-F238E27FC236}">
              <a16:creationId xmlns:a16="http://schemas.microsoft.com/office/drawing/2014/main" id="{4DCCB963-1195-E83B-C2EE-F579E8EEABB8}"/>
            </a:ext>
          </a:extLst>
        </xdr:cNvPr>
        <xdr:cNvCxnSpPr/>
      </xdr:nvCxnSpPr>
      <xdr:spPr>
        <a:xfrm>
          <a:off x="952500" y="101600"/>
          <a:ext cx="0" cy="9372600"/>
        </a:xfrm>
        <a:prstGeom prst="line">
          <a:avLst/>
        </a:prstGeom>
        <a:ln w="3175" cmpd="sng">
          <a:solidFill>
            <a:srgbClr val="80808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48</xdr:row>
      <xdr:rowOff>175260</xdr:rowOff>
    </xdr:from>
    <xdr:to>
      <xdr:col>8</xdr:col>
      <xdr:colOff>73660</xdr:colOff>
      <xdr:row>48</xdr:row>
      <xdr:rowOff>175260</xdr:rowOff>
    </xdr:to>
    <xdr:cxnSp macro="">
      <xdr:nvCxnSpPr>
        <xdr:cNvPr id="6" name="Forme49">
          <a:extLst>
            <a:ext uri="{FF2B5EF4-FFF2-40B4-BE49-F238E27FC236}">
              <a16:creationId xmlns:a16="http://schemas.microsoft.com/office/drawing/2014/main" id="{41C55F65-CFC5-9848-9466-2F9F47502FDC}"/>
            </a:ext>
          </a:extLst>
        </xdr:cNvPr>
        <xdr:cNvCxnSpPr/>
      </xdr:nvCxnSpPr>
      <xdr:spPr>
        <a:xfrm>
          <a:off x="1155700" y="8953500"/>
          <a:ext cx="52578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49</xdr:row>
      <xdr:rowOff>17780</xdr:rowOff>
    </xdr:from>
    <xdr:to>
      <xdr:col>8</xdr:col>
      <xdr:colOff>73660</xdr:colOff>
      <xdr:row>50</xdr:row>
      <xdr:rowOff>152400</xdr:rowOff>
    </xdr:to>
    <xdr:sp macro="" textlink="">
      <xdr:nvSpPr>
        <xdr:cNvPr id="7" name="Forme50">
          <a:extLst>
            <a:ext uri="{FF2B5EF4-FFF2-40B4-BE49-F238E27FC236}">
              <a16:creationId xmlns:a16="http://schemas.microsoft.com/office/drawing/2014/main" id="{AF1B3154-AB61-6953-7554-89F916E5A64B}"/>
            </a:ext>
          </a:extLst>
        </xdr:cNvPr>
        <xdr:cNvSpPr/>
      </xdr:nvSpPr>
      <xdr:spPr>
        <a:xfrm>
          <a:off x="1155700" y="8978900"/>
          <a:ext cx="52578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Février 2026          Page 11.-1</a:t>
          </a:r>
        </a:p>
      </xdr:txBody>
    </xdr:sp>
    <xdr:clientData/>
  </xdr:twoCellAnchor>
  <xdr:twoCellAnchor editAs="absolute">
    <xdr:from>
      <xdr:col>1</xdr:col>
      <xdr:colOff>363220</xdr:colOff>
      <xdr:row>33</xdr:row>
      <xdr:rowOff>86360</xdr:rowOff>
    </xdr:from>
    <xdr:to>
      <xdr:col>8</xdr:col>
      <xdr:colOff>35560</xdr:colOff>
      <xdr:row>38</xdr:row>
      <xdr:rowOff>111760</xdr:rowOff>
    </xdr:to>
    <xdr:sp macro="" textlink="">
      <xdr:nvSpPr>
        <xdr:cNvPr id="8" name="Forme51">
          <a:extLst>
            <a:ext uri="{FF2B5EF4-FFF2-40B4-BE49-F238E27FC236}">
              <a16:creationId xmlns:a16="http://schemas.microsoft.com/office/drawing/2014/main" id="{DC06877F-A4B4-50F1-7067-3A46C497F543}"/>
            </a:ext>
          </a:extLst>
        </xdr:cNvPr>
        <xdr:cNvSpPr/>
      </xdr:nvSpPr>
      <xdr:spPr>
        <a:xfrm>
          <a:off x="1155700" y="6121400"/>
          <a:ext cx="5219700" cy="939800"/>
        </a:xfrm>
        <a:prstGeom prst="rect">
          <a:avLst/>
        </a:prstGeom>
        <a:solidFill>
          <a:srgbClr val="FFFFFF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Lot N°11 SERRURERIE</a:t>
          </a:r>
        </a:p>
      </xdr:txBody>
    </xdr:sp>
    <xdr:clientData/>
  </xdr:twoCellAnchor>
  <xdr:twoCellAnchor editAs="absolute">
    <xdr:from>
      <xdr:col>1</xdr:col>
      <xdr:colOff>261620</xdr:colOff>
      <xdr:row>2</xdr:row>
      <xdr:rowOff>53340</xdr:rowOff>
    </xdr:from>
    <xdr:to>
      <xdr:col>8</xdr:col>
      <xdr:colOff>162560</xdr:colOff>
      <xdr:row>7</xdr:row>
      <xdr:rowOff>129540</xdr:rowOff>
    </xdr:to>
    <xdr:sp macro="" textlink="">
      <xdr:nvSpPr>
        <xdr:cNvPr id="9" name="Forme52">
          <a:extLst>
            <a:ext uri="{FF2B5EF4-FFF2-40B4-BE49-F238E27FC236}">
              <a16:creationId xmlns:a16="http://schemas.microsoft.com/office/drawing/2014/main" id="{947FA9CF-28B8-9DF1-ECF0-4EB50CAAA34D}"/>
            </a:ext>
          </a:extLst>
        </xdr:cNvPr>
        <xdr:cNvSpPr/>
      </xdr:nvSpPr>
      <xdr:spPr>
        <a:xfrm>
          <a:off x="1054100" y="419100"/>
          <a:ext cx="5448300" cy="990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CENTRE PEDOPSYCHIATRIQUE</a:t>
          </a:r>
        </a:p>
      </xdr:txBody>
    </xdr:sp>
    <xdr:clientData/>
  </xdr:twoCellAnchor>
  <xdr:twoCellAnchor editAs="absolute">
    <xdr:from>
      <xdr:col>1</xdr:col>
      <xdr:colOff>160020</xdr:colOff>
      <xdr:row>9</xdr:row>
      <xdr:rowOff>119380</xdr:rowOff>
    </xdr:from>
    <xdr:to>
      <xdr:col>8</xdr:col>
      <xdr:colOff>99060</xdr:colOff>
      <xdr:row>13</xdr:row>
      <xdr:rowOff>124460</xdr:rowOff>
    </xdr:to>
    <xdr:sp macro="" textlink="">
      <xdr:nvSpPr>
        <xdr:cNvPr id="10" name="Forme53">
          <a:extLst>
            <a:ext uri="{FF2B5EF4-FFF2-40B4-BE49-F238E27FC236}">
              <a16:creationId xmlns:a16="http://schemas.microsoft.com/office/drawing/2014/main" id="{7FCA238A-CBD6-F973-4E10-AC701589AAAC}"/>
            </a:ext>
          </a:extLst>
        </xdr:cNvPr>
        <xdr:cNvSpPr/>
      </xdr:nvSpPr>
      <xdr:spPr>
        <a:xfrm>
          <a:off x="952500" y="1765300"/>
          <a:ext cx="54864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43, chemin des Carrés
74100 VETRAZ-MONTHOUX</a:t>
          </a:r>
        </a:p>
      </xdr:txBody>
    </xdr:sp>
    <xdr:clientData/>
  </xdr:twoCellAnchor>
  <xdr:twoCellAnchor editAs="absolute">
    <xdr:from>
      <xdr:col>1</xdr:col>
      <xdr:colOff>363220</xdr:colOff>
      <xdr:row>43</xdr:row>
      <xdr:rowOff>175260</xdr:rowOff>
    </xdr:from>
    <xdr:to>
      <xdr:col>8</xdr:col>
      <xdr:colOff>35560</xdr:colOff>
      <xdr:row>47</xdr:row>
      <xdr:rowOff>180340</xdr:rowOff>
    </xdr:to>
    <xdr:sp macro="" textlink="">
      <xdr:nvSpPr>
        <xdr:cNvPr id="11" name="Forme54">
          <a:extLst>
            <a:ext uri="{FF2B5EF4-FFF2-40B4-BE49-F238E27FC236}">
              <a16:creationId xmlns:a16="http://schemas.microsoft.com/office/drawing/2014/main" id="{5964A821-BE20-C9F7-653E-6C8F8A8EA283}"/>
            </a:ext>
          </a:extLst>
        </xdr:cNvPr>
        <xdr:cNvSpPr/>
      </xdr:nvSpPr>
      <xdr:spPr>
        <a:xfrm>
          <a:off x="1155700" y="8039100"/>
          <a:ext cx="52197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 de la construction
BET LE GUILCHER
184, rue de la fontaine
74210 FAVERGES-SEYTHENEX
Portable : 06 21 44 91 19
Email : patrice.leguilcher@wanadoo.fr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152400</xdr:rowOff>
    </xdr:from>
    <xdr:to>
      <xdr:col>5</xdr:col>
      <xdr:colOff>568960</xdr:colOff>
      <xdr:row>1</xdr:row>
      <xdr:rowOff>0</xdr:rowOff>
    </xdr:to>
    <xdr:sp macro="" textlink="">
      <xdr:nvSpPr>
        <xdr:cNvPr id="2" name="Forme55">
          <a:extLst>
            <a:ext uri="{FF2B5EF4-FFF2-40B4-BE49-F238E27FC236}">
              <a16:creationId xmlns:a16="http://schemas.microsoft.com/office/drawing/2014/main" id="{A9BA5150-C932-3E17-F1ED-618B2B1F6175}"/>
            </a:ext>
          </a:extLst>
        </xdr:cNvPr>
        <xdr:cNvSpPr/>
      </xdr:nvSpPr>
      <xdr:spPr>
        <a:xfrm>
          <a:off x="152400" y="152400"/>
          <a:ext cx="6413500" cy="609600"/>
        </a:xfrm>
        <a:prstGeom prst="rect">
          <a:avLst/>
        </a:prstGeom>
        <a:solidFill>
          <a:srgbClr val="FFFF99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CENTRE PEDOPSYCHIATRIQUE                                                                                                                                                                                     
43, chemin des Carrés
EPSM de la Vallée de l'Arve                                                                                                                     Lot N°11 SERRURERIE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9F127-1C9E-4558-84EE-98F0AA4D7BD8}">
  <dimension ref="B1:F14"/>
  <sheetViews>
    <sheetView tabSelected="1" workbookViewId="0"/>
  </sheetViews>
  <sheetFormatPr baseColWidth="10" defaultRowHeight="14.4" x14ac:dyDescent="0.3"/>
  <cols>
    <col min="1" max="1" width="11.5546875" style="1"/>
    <col min="2" max="2" width="35.77734375" style="1" customWidth="1"/>
    <col min="3" max="3" width="15.109375" style="1" bestFit="1" customWidth="1"/>
    <col min="4" max="4" width="6.77734375" style="1" customWidth="1"/>
    <col min="5" max="5" width="16.44140625" style="1" bestFit="1" customWidth="1"/>
    <col min="6" max="6" width="16.109375" style="1" bestFit="1" customWidth="1"/>
    <col min="7" max="16384" width="11.5546875" style="1"/>
  </cols>
  <sheetData>
    <row r="1" spans="2:6" x14ac:dyDescent="0.3">
      <c r="B1" s="2" t="s">
        <v>0</v>
      </c>
    </row>
    <row r="2" spans="2:6" x14ac:dyDescent="0.3">
      <c r="B2" s="2" t="s">
        <v>5</v>
      </c>
    </row>
    <row r="3" spans="2:6" x14ac:dyDescent="0.3">
      <c r="B3" s="2" t="s">
        <v>6</v>
      </c>
    </row>
    <row r="5" spans="2:6" x14ac:dyDescent="0.3">
      <c r="B5" s="2" t="s">
        <v>7</v>
      </c>
    </row>
    <row r="6" spans="2:6" x14ac:dyDescent="0.3">
      <c r="B6" s="2" t="s">
        <v>8</v>
      </c>
    </row>
    <row r="7" spans="2:6" x14ac:dyDescent="0.3">
      <c r="B7" s="2"/>
    </row>
    <row r="8" spans="2:6" x14ac:dyDescent="0.3">
      <c r="B8" s="2" t="s">
        <v>9</v>
      </c>
    </row>
    <row r="9" spans="2:6" x14ac:dyDescent="0.3">
      <c r="B9" s="2" t="s">
        <v>10</v>
      </c>
    </row>
    <row r="10" spans="2:6" ht="15" thickBot="1" x14ac:dyDescent="0.35"/>
    <row r="11" spans="2:6" ht="15" thickBot="1" x14ac:dyDescent="0.35">
      <c r="B11" s="45" t="s">
        <v>11</v>
      </c>
      <c r="C11" s="46" t="s">
        <v>2</v>
      </c>
      <c r="D11" s="46" t="s">
        <v>1</v>
      </c>
      <c r="E11" s="46" t="s">
        <v>3</v>
      </c>
      <c r="F11" s="51" t="s">
        <v>4</v>
      </c>
    </row>
    <row r="12" spans="2:6" x14ac:dyDescent="0.3">
      <c r="B12" s="43" t="s">
        <v>12</v>
      </c>
      <c r="C12" s="47">
        <f>'Lot N°11 SERRURERIE'!F158</f>
        <v>0</v>
      </c>
      <c r="D12" s="47">
        <v>20</v>
      </c>
      <c r="E12" s="47">
        <f>(C12*D12)/100</f>
        <v>0</v>
      </c>
      <c r="F12" s="52">
        <f>C12+E12</f>
        <v>0</v>
      </c>
    </row>
    <row r="13" spans="2:6" ht="15" thickBot="1" x14ac:dyDescent="0.35">
      <c r="B13" s="44"/>
      <c r="C13" s="48"/>
      <c r="D13" s="48"/>
      <c r="E13" s="48"/>
      <c r="F13" s="53"/>
    </row>
    <row r="14" spans="2:6" ht="15" thickBot="1" x14ac:dyDescent="0.35">
      <c r="B14" s="45" t="s">
        <v>13</v>
      </c>
      <c r="C14" s="49">
        <f>SUBTOTAL(109,C12:C13)</f>
        <v>0</v>
      </c>
      <c r="D14" s="50"/>
      <c r="E14" s="49">
        <f>SUBTOTAL(109,E12:E13)</f>
        <v>0</v>
      </c>
      <c r="F14" s="54">
        <f>SUBTOTAL(109,F12:F13)</f>
        <v>0</v>
      </c>
    </row>
  </sheetData>
  <sheetProtection algorithmName="SHA-512" hashValue="5jLXsalyNI0VQmynLs+lJetr8Y7p5pkRIF/pa5lThuDIuWQTADyAU0DK66KQdbpxeX+4zaMcEmxkhCNrKOEEIA==" saltValue="OT2GgVa+iRyN+3/vaVvkmw==" spinCount="100000" sheet="1" objects="1" scenarios="1" formatCells="0" formatColumns="0" formatRows="0"/>
  <pageMargins left="0.39370078740157477" right="0.31496062992125989" top="0.39370078740157477" bottom="0.39370078740157477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2D9CF-061F-4D1B-A0F2-7F08A3648F04}">
  <dimension ref="A1"/>
  <sheetViews>
    <sheetView workbookViewId="0">
      <selection sqref="A1:XFD1048576"/>
    </sheetView>
  </sheetViews>
  <sheetFormatPr baseColWidth="10" defaultRowHeight="14.4" x14ac:dyDescent="0.3"/>
  <cols>
    <col min="1" max="16384" width="11.5546875" style="1"/>
  </cols>
  <sheetData/>
  <printOptions horizontalCentered="1"/>
  <pageMargins left="0" right="0" top="0" bottom="0" header="0" footer="0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B39C1-7554-4112-8B1B-5C28DF458B84}">
  <sheetPr>
    <pageSetUpPr fitToPage="1"/>
  </sheetPr>
  <dimension ref="A1:ZZ160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RowHeight="14.4" x14ac:dyDescent="0.3"/>
  <cols>
    <col min="1" max="1" width="9.77734375" style="4" customWidth="1"/>
    <col min="2" max="2" width="51.33203125" style="4" customWidth="1"/>
    <col min="3" max="3" width="4.77734375" style="1" customWidth="1"/>
    <col min="4" max="5" width="10.77734375" style="1" customWidth="1"/>
    <col min="6" max="6" width="11.77734375" style="1" customWidth="1"/>
    <col min="7" max="16384" width="11.5546875" style="1"/>
  </cols>
  <sheetData>
    <row r="1" spans="1:702" ht="60.6" customHeight="1" x14ac:dyDescent="0.3">
      <c r="A1" s="6"/>
      <c r="B1" s="5"/>
      <c r="C1" s="5"/>
      <c r="D1" s="5"/>
      <c r="E1" s="5"/>
      <c r="F1" s="7"/>
    </row>
    <row r="2" spans="1:702" x14ac:dyDescent="0.3">
      <c r="A2" s="8"/>
      <c r="B2" s="9"/>
      <c r="C2" s="10" t="s">
        <v>14</v>
      </c>
      <c r="D2" s="11" t="s">
        <v>15</v>
      </c>
      <c r="E2" s="11" t="s">
        <v>16</v>
      </c>
      <c r="F2" s="12" t="s">
        <v>17</v>
      </c>
    </row>
    <row r="3" spans="1:702" x14ac:dyDescent="0.3">
      <c r="A3" s="13"/>
      <c r="B3" s="24"/>
      <c r="C3" s="16"/>
      <c r="D3" s="17"/>
      <c r="E3" s="17"/>
      <c r="F3" s="21"/>
    </row>
    <row r="4" spans="1:702" x14ac:dyDescent="0.3">
      <c r="A4" s="35"/>
      <c r="B4" s="25" t="s">
        <v>20</v>
      </c>
      <c r="C4" s="16"/>
      <c r="D4" s="17"/>
      <c r="E4" s="17"/>
      <c r="F4" s="21"/>
      <c r="ZY4" s="1" t="s">
        <v>18</v>
      </c>
      <c r="ZZ4" s="4" t="s">
        <v>19</v>
      </c>
    </row>
    <row r="5" spans="1:702" x14ac:dyDescent="0.3">
      <c r="A5" s="36" t="s">
        <v>22</v>
      </c>
      <c r="B5" s="14" t="s">
        <v>23</v>
      </c>
      <c r="C5" s="16"/>
      <c r="D5" s="17"/>
      <c r="E5" s="17"/>
      <c r="F5" s="21"/>
      <c r="ZY5" s="1" t="s">
        <v>21</v>
      </c>
      <c r="ZZ5" s="4"/>
    </row>
    <row r="6" spans="1:702" x14ac:dyDescent="0.3">
      <c r="A6" s="35" t="s">
        <v>25</v>
      </c>
      <c r="B6" s="26" t="s">
        <v>26</v>
      </c>
      <c r="C6" s="16"/>
      <c r="D6" s="17"/>
      <c r="E6" s="17"/>
      <c r="F6" s="21"/>
      <c r="ZY6" s="1" t="s">
        <v>24</v>
      </c>
      <c r="ZZ6" s="4"/>
    </row>
    <row r="7" spans="1:702" x14ac:dyDescent="0.3">
      <c r="A7" s="35" t="s">
        <v>28</v>
      </c>
      <c r="B7" s="27" t="s">
        <v>29</v>
      </c>
      <c r="C7" s="16"/>
      <c r="D7" s="17"/>
      <c r="E7" s="17"/>
      <c r="F7" s="21"/>
      <c r="ZY7" s="1" t="s">
        <v>27</v>
      </c>
      <c r="ZZ7" s="4"/>
    </row>
    <row r="8" spans="1:702" x14ac:dyDescent="0.3">
      <c r="A8" s="37" t="s">
        <v>30</v>
      </c>
      <c r="B8" s="28" t="s">
        <v>34</v>
      </c>
      <c r="C8" s="16" t="s">
        <v>31</v>
      </c>
      <c r="D8" s="18">
        <v>1</v>
      </c>
      <c r="E8" s="20"/>
      <c r="F8" s="22">
        <f>ROUND(D8*E8,2)</f>
        <v>0</v>
      </c>
      <c r="ZY8" s="1" t="s">
        <v>32</v>
      </c>
      <c r="ZZ8" s="4" t="s">
        <v>33</v>
      </c>
    </row>
    <row r="9" spans="1:702" x14ac:dyDescent="0.3">
      <c r="A9" s="39"/>
      <c r="B9" s="29" t="s">
        <v>35</v>
      </c>
      <c r="C9" s="16"/>
      <c r="D9" s="17"/>
      <c r="E9" s="17"/>
      <c r="F9" s="21"/>
    </row>
    <row r="10" spans="1:702" ht="26.4" x14ac:dyDescent="0.3">
      <c r="A10" s="39"/>
      <c r="B10" s="29" t="s">
        <v>36</v>
      </c>
      <c r="C10" s="16"/>
      <c r="D10" s="17"/>
      <c r="E10" s="17"/>
      <c r="F10" s="21"/>
    </row>
    <row r="11" spans="1:702" x14ac:dyDescent="0.3">
      <c r="A11" s="39"/>
      <c r="B11" s="24"/>
      <c r="C11" s="16"/>
      <c r="D11" s="17"/>
      <c r="E11" s="17"/>
      <c r="F11" s="21"/>
    </row>
    <row r="12" spans="1:702" x14ac:dyDescent="0.3">
      <c r="A12" s="38"/>
      <c r="B12" s="15" t="s">
        <v>38</v>
      </c>
      <c r="C12" s="16"/>
      <c r="D12" s="17"/>
      <c r="E12" s="17"/>
      <c r="F12" s="23">
        <f>SUBTOTAL(109,F7:F11)</f>
        <v>0</v>
      </c>
      <c r="ZY12" s="1" t="s">
        <v>37</v>
      </c>
    </row>
    <row r="13" spans="1:702" x14ac:dyDescent="0.3">
      <c r="A13" s="39"/>
      <c r="B13" s="24"/>
      <c r="C13" s="16"/>
      <c r="D13" s="17"/>
      <c r="E13" s="17"/>
      <c r="F13" s="21"/>
    </row>
    <row r="14" spans="1:702" x14ac:dyDescent="0.3">
      <c r="A14" s="36" t="s">
        <v>39</v>
      </c>
      <c r="B14" s="14" t="s">
        <v>40</v>
      </c>
      <c r="C14" s="16"/>
      <c r="D14" s="17"/>
      <c r="E14" s="17"/>
      <c r="F14" s="21"/>
      <c r="ZY14" s="1" t="s">
        <v>21</v>
      </c>
      <c r="ZZ14" s="4"/>
    </row>
    <row r="15" spans="1:702" x14ac:dyDescent="0.3">
      <c r="A15" s="35" t="s">
        <v>41</v>
      </c>
      <c r="B15" s="26" t="s">
        <v>42</v>
      </c>
      <c r="C15" s="16"/>
      <c r="D15" s="17"/>
      <c r="E15" s="17"/>
      <c r="F15" s="21"/>
      <c r="ZY15" s="1" t="s">
        <v>24</v>
      </c>
      <c r="ZZ15" s="4"/>
    </row>
    <row r="16" spans="1:702" x14ac:dyDescent="0.3">
      <c r="A16" s="35" t="s">
        <v>43</v>
      </c>
      <c r="B16" s="27" t="s">
        <v>44</v>
      </c>
      <c r="C16" s="16"/>
      <c r="D16" s="17"/>
      <c r="E16" s="17"/>
      <c r="F16" s="21"/>
      <c r="ZY16" s="1" t="s">
        <v>27</v>
      </c>
      <c r="ZZ16" s="4"/>
    </row>
    <row r="17" spans="1:702" x14ac:dyDescent="0.3">
      <c r="A17" s="35" t="s">
        <v>46</v>
      </c>
      <c r="B17" s="30" t="s">
        <v>47</v>
      </c>
      <c r="C17" s="16"/>
      <c r="D17" s="17"/>
      <c r="E17" s="17"/>
      <c r="F17" s="21"/>
      <c r="ZY17" s="1" t="s">
        <v>45</v>
      </c>
      <c r="ZZ17" s="4"/>
    </row>
    <row r="18" spans="1:702" x14ac:dyDescent="0.3">
      <c r="A18" s="37" t="s">
        <v>48</v>
      </c>
      <c r="B18" s="28" t="s">
        <v>50</v>
      </c>
      <c r="C18" s="16" t="s">
        <v>31</v>
      </c>
      <c r="D18" s="18">
        <v>1</v>
      </c>
      <c r="E18" s="20"/>
      <c r="F18" s="22">
        <f>ROUND(D18*E18,2)</f>
        <v>0</v>
      </c>
      <c r="ZY18" s="1" t="s">
        <v>32</v>
      </c>
      <c r="ZZ18" s="4" t="s">
        <v>49</v>
      </c>
    </row>
    <row r="19" spans="1:702" ht="26.4" x14ac:dyDescent="0.3">
      <c r="A19" s="39"/>
      <c r="B19" s="29" t="s">
        <v>51</v>
      </c>
      <c r="C19" s="16"/>
      <c r="D19" s="17"/>
      <c r="E19" s="17"/>
      <c r="F19" s="21"/>
    </row>
    <row r="20" spans="1:702" x14ac:dyDescent="0.3">
      <c r="A20" s="39"/>
      <c r="B20" s="29" t="s">
        <v>52</v>
      </c>
      <c r="C20" s="16"/>
      <c r="D20" s="17"/>
      <c r="E20" s="17"/>
      <c r="F20" s="21"/>
    </row>
    <row r="21" spans="1:702" x14ac:dyDescent="0.3">
      <c r="A21" s="35" t="s">
        <v>53</v>
      </c>
      <c r="B21" s="30" t="s">
        <v>54</v>
      </c>
      <c r="C21" s="16"/>
      <c r="D21" s="17"/>
      <c r="E21" s="17"/>
      <c r="F21" s="21"/>
      <c r="ZY21" s="1" t="s">
        <v>45</v>
      </c>
      <c r="ZZ21" s="4"/>
    </row>
    <row r="22" spans="1:702" x14ac:dyDescent="0.3">
      <c r="A22" s="37" t="s">
        <v>55</v>
      </c>
      <c r="B22" s="28" t="s">
        <v>58</v>
      </c>
      <c r="C22" s="16" t="s">
        <v>56</v>
      </c>
      <c r="D22" s="18">
        <v>1</v>
      </c>
      <c r="E22" s="20"/>
      <c r="F22" s="22">
        <f>ROUND(D22*E22,2)</f>
        <v>0</v>
      </c>
      <c r="ZY22" s="1" t="s">
        <v>32</v>
      </c>
      <c r="ZZ22" s="4" t="s">
        <v>57</v>
      </c>
    </row>
    <row r="23" spans="1:702" x14ac:dyDescent="0.3">
      <c r="A23" s="39"/>
      <c r="B23" s="28"/>
      <c r="C23" s="16"/>
      <c r="D23" s="17"/>
      <c r="E23" s="17"/>
      <c r="F23" s="21"/>
    </row>
    <row r="24" spans="1:702" ht="26.4" x14ac:dyDescent="0.3">
      <c r="A24" s="39"/>
      <c r="B24" s="29" t="s">
        <v>59</v>
      </c>
      <c r="C24" s="16"/>
      <c r="D24" s="17"/>
      <c r="E24" s="17"/>
      <c r="F24" s="21"/>
    </row>
    <row r="25" spans="1:702" x14ac:dyDescent="0.3">
      <c r="A25" s="39"/>
      <c r="B25" s="29" t="s">
        <v>60</v>
      </c>
      <c r="C25" s="16"/>
      <c r="D25" s="17"/>
      <c r="E25" s="17"/>
      <c r="F25" s="21"/>
    </row>
    <row r="26" spans="1:702" x14ac:dyDescent="0.3">
      <c r="A26" s="39"/>
      <c r="B26" s="29" t="s">
        <v>61</v>
      </c>
      <c r="C26" s="16"/>
      <c r="D26" s="17"/>
      <c r="E26" s="17"/>
      <c r="F26" s="21"/>
    </row>
    <row r="27" spans="1:702" x14ac:dyDescent="0.3">
      <c r="A27" s="39"/>
      <c r="B27" s="29" t="s">
        <v>62</v>
      </c>
      <c r="C27" s="16"/>
      <c r="D27" s="17"/>
      <c r="E27" s="17"/>
      <c r="F27" s="21"/>
    </row>
    <row r="28" spans="1:702" ht="26.4" x14ac:dyDescent="0.3">
      <c r="A28" s="39"/>
      <c r="B28" s="29" t="s">
        <v>63</v>
      </c>
      <c r="C28" s="16"/>
      <c r="D28" s="17"/>
      <c r="E28" s="17"/>
      <c r="F28" s="21"/>
    </row>
    <row r="29" spans="1:702" x14ac:dyDescent="0.3">
      <c r="A29" s="39"/>
      <c r="B29" s="29" t="s">
        <v>64</v>
      </c>
      <c r="C29" s="16"/>
      <c r="D29" s="17"/>
      <c r="E29" s="17"/>
      <c r="F29" s="21"/>
    </row>
    <row r="30" spans="1:702" x14ac:dyDescent="0.3">
      <c r="A30" s="39"/>
      <c r="B30" s="24"/>
      <c r="C30" s="16"/>
      <c r="D30" s="17"/>
      <c r="E30" s="17"/>
      <c r="F30" s="21"/>
    </row>
    <row r="31" spans="1:702" x14ac:dyDescent="0.3">
      <c r="A31" s="39"/>
      <c r="B31" s="24"/>
      <c r="C31" s="16"/>
      <c r="D31" s="17"/>
      <c r="E31" s="17"/>
      <c r="F31" s="21"/>
    </row>
    <row r="32" spans="1:702" x14ac:dyDescent="0.3">
      <c r="A32" s="38"/>
      <c r="B32" s="15" t="s">
        <v>65</v>
      </c>
      <c r="C32" s="16"/>
      <c r="D32" s="17"/>
      <c r="E32" s="17"/>
      <c r="F32" s="23">
        <f>SUBTOTAL(109,F16:F31)</f>
        <v>0</v>
      </c>
      <c r="ZY32" s="1" t="s">
        <v>37</v>
      </c>
    </row>
    <row r="33" spans="1:702" x14ac:dyDescent="0.3">
      <c r="A33" s="39"/>
      <c r="B33" s="24"/>
      <c r="C33" s="16"/>
      <c r="D33" s="17"/>
      <c r="E33" s="17"/>
      <c r="F33" s="21"/>
    </row>
    <row r="34" spans="1:702" x14ac:dyDescent="0.3">
      <c r="A34" s="36" t="s">
        <v>66</v>
      </c>
      <c r="B34" s="14" t="s">
        <v>67</v>
      </c>
      <c r="C34" s="16"/>
      <c r="D34" s="17"/>
      <c r="E34" s="17"/>
      <c r="F34" s="21"/>
      <c r="ZY34" s="1" t="s">
        <v>21</v>
      </c>
      <c r="ZZ34" s="4"/>
    </row>
    <row r="35" spans="1:702" x14ac:dyDescent="0.3">
      <c r="A35" s="35" t="s">
        <v>68</v>
      </c>
      <c r="B35" s="26" t="s">
        <v>69</v>
      </c>
      <c r="C35" s="16"/>
      <c r="D35" s="17"/>
      <c r="E35" s="17"/>
      <c r="F35" s="21"/>
      <c r="ZY35" s="1" t="s">
        <v>24</v>
      </c>
      <c r="ZZ35" s="4"/>
    </row>
    <row r="36" spans="1:702" x14ac:dyDescent="0.3">
      <c r="A36" s="35" t="s">
        <v>70</v>
      </c>
      <c r="B36" s="27" t="s">
        <v>71</v>
      </c>
      <c r="C36" s="16"/>
      <c r="D36" s="17"/>
      <c r="E36" s="17"/>
      <c r="F36" s="21"/>
      <c r="ZY36" s="1" t="s">
        <v>27</v>
      </c>
      <c r="ZZ36" s="4"/>
    </row>
    <row r="37" spans="1:702" x14ac:dyDescent="0.3">
      <c r="A37" s="37" t="s">
        <v>72</v>
      </c>
      <c r="B37" s="28" t="s">
        <v>75</v>
      </c>
      <c r="C37" s="16" t="s">
        <v>73</v>
      </c>
      <c r="D37" s="18">
        <v>1</v>
      </c>
      <c r="E37" s="20"/>
      <c r="F37" s="22">
        <f>ROUND(D37*E37,2)</f>
        <v>0</v>
      </c>
      <c r="ZY37" s="1" t="s">
        <v>32</v>
      </c>
      <c r="ZZ37" s="4" t="s">
        <v>74</v>
      </c>
    </row>
    <row r="38" spans="1:702" ht="26.4" x14ac:dyDescent="0.3">
      <c r="A38" s="39"/>
      <c r="B38" s="29" t="s">
        <v>76</v>
      </c>
      <c r="C38" s="16"/>
      <c r="D38" s="17"/>
      <c r="E38" s="17"/>
      <c r="F38" s="21"/>
    </row>
    <row r="39" spans="1:702" x14ac:dyDescent="0.3">
      <c r="A39" s="39"/>
      <c r="B39" s="29" t="s">
        <v>77</v>
      </c>
      <c r="C39" s="16"/>
      <c r="D39" s="17"/>
      <c r="E39" s="17"/>
      <c r="F39" s="21"/>
    </row>
    <row r="40" spans="1:702" x14ac:dyDescent="0.3">
      <c r="A40" s="39"/>
      <c r="B40" s="29" t="s">
        <v>78</v>
      </c>
      <c r="C40" s="16"/>
      <c r="D40" s="17"/>
      <c r="E40" s="17"/>
      <c r="F40" s="21"/>
    </row>
    <row r="41" spans="1:702" x14ac:dyDescent="0.3">
      <c r="A41" s="39"/>
      <c r="B41" s="29" t="s">
        <v>79</v>
      </c>
      <c r="C41" s="16"/>
      <c r="D41" s="17"/>
      <c r="E41" s="17"/>
      <c r="F41" s="21"/>
    </row>
    <row r="42" spans="1:702" x14ac:dyDescent="0.3">
      <c r="A42" s="39"/>
      <c r="B42" s="29" t="s">
        <v>80</v>
      </c>
      <c r="C42" s="16"/>
      <c r="D42" s="17"/>
      <c r="E42" s="17"/>
      <c r="F42" s="21"/>
    </row>
    <row r="43" spans="1:702" x14ac:dyDescent="0.3">
      <c r="A43" s="39"/>
      <c r="B43" s="24"/>
      <c r="C43" s="16"/>
      <c r="D43" s="17"/>
      <c r="E43" s="17"/>
      <c r="F43" s="21"/>
    </row>
    <row r="44" spans="1:702" x14ac:dyDescent="0.3">
      <c r="A44" s="38"/>
      <c r="B44" s="15" t="s">
        <v>81</v>
      </c>
      <c r="C44" s="16"/>
      <c r="D44" s="17"/>
      <c r="E44" s="17"/>
      <c r="F44" s="23">
        <f>SUBTOTAL(109,F36:F43)</f>
        <v>0</v>
      </c>
      <c r="ZY44" s="1" t="s">
        <v>37</v>
      </c>
    </row>
    <row r="45" spans="1:702" x14ac:dyDescent="0.3">
      <c r="A45" s="39"/>
      <c r="B45" s="24"/>
      <c r="C45" s="16"/>
      <c r="D45" s="17"/>
      <c r="E45" s="17"/>
      <c r="F45" s="21"/>
    </row>
    <row r="46" spans="1:702" x14ac:dyDescent="0.3">
      <c r="A46" s="36" t="s">
        <v>82</v>
      </c>
      <c r="B46" s="14" t="s">
        <v>83</v>
      </c>
      <c r="C46" s="16"/>
      <c r="D46" s="17"/>
      <c r="E46" s="17"/>
      <c r="F46" s="21"/>
      <c r="ZY46" s="1" t="s">
        <v>21</v>
      </c>
      <c r="ZZ46" s="4"/>
    </row>
    <row r="47" spans="1:702" x14ac:dyDescent="0.3">
      <c r="A47" s="35" t="s">
        <v>84</v>
      </c>
      <c r="B47" s="26" t="s">
        <v>85</v>
      </c>
      <c r="C47" s="16"/>
      <c r="D47" s="17"/>
      <c r="E47" s="17"/>
      <c r="F47" s="21"/>
      <c r="ZY47" s="1" t="s">
        <v>24</v>
      </c>
      <c r="ZZ47" s="4"/>
    </row>
    <row r="48" spans="1:702" x14ac:dyDescent="0.3">
      <c r="A48" s="35" t="s">
        <v>86</v>
      </c>
      <c r="B48" s="27" t="s">
        <v>87</v>
      </c>
      <c r="C48" s="16"/>
      <c r="D48" s="17"/>
      <c r="E48" s="17"/>
      <c r="F48" s="21"/>
      <c r="ZY48" s="1" t="s">
        <v>27</v>
      </c>
      <c r="ZZ48" s="4"/>
    </row>
    <row r="49" spans="1:702" x14ac:dyDescent="0.3">
      <c r="A49" s="37" t="s">
        <v>88</v>
      </c>
      <c r="B49" s="28" t="s">
        <v>91</v>
      </c>
      <c r="C49" s="16" t="s">
        <v>89</v>
      </c>
      <c r="D49" s="18">
        <v>1</v>
      </c>
      <c r="E49" s="20"/>
      <c r="F49" s="22">
        <f>ROUND(D49*E49,2)</f>
        <v>0</v>
      </c>
      <c r="ZY49" s="1" t="s">
        <v>32</v>
      </c>
      <c r="ZZ49" s="4" t="s">
        <v>90</v>
      </c>
    </row>
    <row r="50" spans="1:702" ht="39.6" x14ac:dyDescent="0.3">
      <c r="A50" s="39"/>
      <c r="B50" s="29" t="s">
        <v>92</v>
      </c>
      <c r="C50" s="16"/>
      <c r="D50" s="17"/>
      <c r="E50" s="17"/>
      <c r="F50" s="21"/>
    </row>
    <row r="51" spans="1:702" x14ac:dyDescent="0.3">
      <c r="A51" s="39"/>
      <c r="B51" s="29" t="s">
        <v>93</v>
      </c>
      <c r="C51" s="16"/>
      <c r="D51" s="17"/>
      <c r="E51" s="17"/>
      <c r="F51" s="21"/>
    </row>
    <row r="52" spans="1:702" x14ac:dyDescent="0.3">
      <c r="A52" s="39"/>
      <c r="B52" s="29" t="s">
        <v>94</v>
      </c>
      <c r="C52" s="16"/>
      <c r="D52" s="17"/>
      <c r="E52" s="17"/>
      <c r="F52" s="21"/>
    </row>
    <row r="53" spans="1:702" x14ac:dyDescent="0.3">
      <c r="A53" s="39"/>
      <c r="B53" s="29" t="s">
        <v>95</v>
      </c>
      <c r="C53" s="16"/>
      <c r="D53" s="17"/>
      <c r="E53" s="17"/>
      <c r="F53" s="21"/>
    </row>
    <row r="54" spans="1:702" x14ac:dyDescent="0.3">
      <c r="A54" s="39"/>
      <c r="B54" s="29" t="s">
        <v>96</v>
      </c>
      <c r="C54" s="16"/>
      <c r="D54" s="17"/>
      <c r="E54" s="17"/>
      <c r="F54" s="21"/>
    </row>
    <row r="55" spans="1:702" x14ac:dyDescent="0.3">
      <c r="A55" s="39"/>
      <c r="B55" s="29" t="s">
        <v>97</v>
      </c>
      <c r="C55" s="16"/>
      <c r="D55" s="17"/>
      <c r="E55" s="17"/>
      <c r="F55" s="21"/>
    </row>
    <row r="56" spans="1:702" x14ac:dyDescent="0.3">
      <c r="A56" s="39"/>
      <c r="B56" s="29" t="s">
        <v>98</v>
      </c>
      <c r="C56" s="16"/>
      <c r="D56" s="17"/>
      <c r="E56" s="17"/>
      <c r="F56" s="21"/>
    </row>
    <row r="57" spans="1:702" x14ac:dyDescent="0.3">
      <c r="A57" s="39"/>
      <c r="B57" s="29" t="s">
        <v>99</v>
      </c>
      <c r="C57" s="16"/>
      <c r="D57" s="17"/>
      <c r="E57" s="17"/>
      <c r="F57" s="21"/>
    </row>
    <row r="58" spans="1:702" x14ac:dyDescent="0.3">
      <c r="A58" s="39"/>
      <c r="B58" s="29" t="s">
        <v>100</v>
      </c>
      <c r="C58" s="16"/>
      <c r="D58" s="17"/>
      <c r="E58" s="17"/>
      <c r="F58" s="21"/>
    </row>
    <row r="59" spans="1:702" x14ac:dyDescent="0.3">
      <c r="A59" s="39"/>
      <c r="B59" s="29" t="s">
        <v>101</v>
      </c>
      <c r="C59" s="16"/>
      <c r="D59" s="17"/>
      <c r="E59" s="17"/>
      <c r="F59" s="21"/>
    </row>
    <row r="60" spans="1:702" x14ac:dyDescent="0.3">
      <c r="A60" s="39"/>
      <c r="B60" s="24"/>
      <c r="C60" s="16"/>
      <c r="D60" s="17"/>
      <c r="E60" s="17"/>
      <c r="F60" s="21"/>
    </row>
    <row r="61" spans="1:702" x14ac:dyDescent="0.3">
      <c r="A61" s="38"/>
      <c r="B61" s="15" t="s">
        <v>102</v>
      </c>
      <c r="C61" s="16"/>
      <c r="D61" s="17"/>
      <c r="E61" s="17"/>
      <c r="F61" s="23">
        <f>SUBTOTAL(109,F48:F60)</f>
        <v>0</v>
      </c>
      <c r="ZY61" s="1" t="s">
        <v>37</v>
      </c>
    </row>
    <row r="62" spans="1:702" x14ac:dyDescent="0.3">
      <c r="A62" s="39"/>
      <c r="B62" s="24"/>
      <c r="C62" s="16"/>
      <c r="D62" s="17"/>
      <c r="E62" s="17"/>
      <c r="F62" s="21"/>
    </row>
    <row r="63" spans="1:702" x14ac:dyDescent="0.3">
      <c r="A63" s="36" t="s">
        <v>103</v>
      </c>
      <c r="B63" s="14" t="s">
        <v>104</v>
      </c>
      <c r="C63" s="16"/>
      <c r="D63" s="17"/>
      <c r="E63" s="17"/>
      <c r="F63" s="21"/>
      <c r="ZY63" s="1" t="s">
        <v>21</v>
      </c>
      <c r="ZZ63" s="4"/>
    </row>
    <row r="64" spans="1:702" x14ac:dyDescent="0.3">
      <c r="A64" s="35" t="s">
        <v>105</v>
      </c>
      <c r="B64" s="26" t="s">
        <v>106</v>
      </c>
      <c r="C64" s="16"/>
      <c r="D64" s="17"/>
      <c r="E64" s="17"/>
      <c r="F64" s="21"/>
      <c r="ZY64" s="1" t="s">
        <v>24</v>
      </c>
      <c r="ZZ64" s="4"/>
    </row>
    <row r="65" spans="1:702" x14ac:dyDescent="0.3">
      <c r="A65" s="35" t="s">
        <v>107</v>
      </c>
      <c r="B65" s="27" t="s">
        <v>108</v>
      </c>
      <c r="C65" s="16"/>
      <c r="D65" s="17"/>
      <c r="E65" s="17"/>
      <c r="F65" s="21"/>
      <c r="ZY65" s="1" t="s">
        <v>27</v>
      </c>
      <c r="ZZ65" s="4"/>
    </row>
    <row r="66" spans="1:702" x14ac:dyDescent="0.3">
      <c r="A66" s="37" t="s">
        <v>109</v>
      </c>
      <c r="B66" s="28" t="s">
        <v>112</v>
      </c>
      <c r="C66" s="16" t="s">
        <v>110</v>
      </c>
      <c r="D66" s="19">
        <v>22.6</v>
      </c>
      <c r="E66" s="20"/>
      <c r="F66" s="22">
        <f>ROUND(D66*E66,2)</f>
        <v>0</v>
      </c>
      <c r="ZY66" s="1" t="s">
        <v>32</v>
      </c>
      <c r="ZZ66" s="4" t="s">
        <v>111</v>
      </c>
    </row>
    <row r="67" spans="1:702" x14ac:dyDescent="0.3">
      <c r="A67" s="39"/>
      <c r="B67" s="29" t="s">
        <v>113</v>
      </c>
      <c r="C67" s="16"/>
      <c r="D67" s="17"/>
      <c r="E67" s="17"/>
      <c r="F67" s="21"/>
    </row>
    <row r="68" spans="1:702" x14ac:dyDescent="0.3">
      <c r="A68" s="39"/>
      <c r="B68" s="29" t="s">
        <v>114</v>
      </c>
      <c r="C68" s="16"/>
      <c r="D68" s="17"/>
      <c r="E68" s="17"/>
      <c r="F68" s="21"/>
    </row>
    <row r="69" spans="1:702" ht="26.4" x14ac:dyDescent="0.3">
      <c r="A69" s="39"/>
      <c r="B69" s="29" t="s">
        <v>115</v>
      </c>
      <c r="C69" s="16"/>
      <c r="D69" s="17"/>
      <c r="E69" s="17"/>
      <c r="F69" s="21"/>
    </row>
    <row r="70" spans="1:702" x14ac:dyDescent="0.3">
      <c r="A70" s="39"/>
      <c r="B70" s="29" t="s">
        <v>116</v>
      </c>
      <c r="C70" s="16"/>
      <c r="D70" s="17"/>
      <c r="E70" s="17"/>
      <c r="F70" s="21"/>
    </row>
    <row r="71" spans="1:702" x14ac:dyDescent="0.3">
      <c r="A71" s="39"/>
      <c r="B71" s="29" t="s">
        <v>117</v>
      </c>
      <c r="C71" s="16"/>
      <c r="D71" s="17"/>
      <c r="E71" s="17"/>
      <c r="F71" s="21"/>
    </row>
    <row r="72" spans="1:702" x14ac:dyDescent="0.3">
      <c r="A72" s="39"/>
      <c r="B72" s="29" t="s">
        <v>118</v>
      </c>
      <c r="C72" s="16"/>
      <c r="D72" s="17"/>
      <c r="E72" s="17"/>
      <c r="F72" s="21"/>
    </row>
    <row r="73" spans="1:702" x14ac:dyDescent="0.3">
      <c r="A73" s="39"/>
      <c r="B73" s="29" t="s">
        <v>119</v>
      </c>
      <c r="C73" s="16"/>
      <c r="D73" s="17"/>
      <c r="E73" s="17"/>
      <c r="F73" s="21"/>
    </row>
    <row r="74" spans="1:702" x14ac:dyDescent="0.3">
      <c r="A74" s="39"/>
      <c r="B74" s="29" t="s">
        <v>120</v>
      </c>
      <c r="C74" s="16"/>
      <c r="D74" s="17"/>
      <c r="E74" s="17"/>
      <c r="F74" s="21"/>
    </row>
    <row r="75" spans="1:702" x14ac:dyDescent="0.3">
      <c r="A75" s="39"/>
      <c r="B75" s="29" t="s">
        <v>121</v>
      </c>
      <c r="C75" s="16"/>
      <c r="D75" s="17"/>
      <c r="E75" s="17"/>
      <c r="F75" s="21"/>
    </row>
    <row r="76" spans="1:702" x14ac:dyDescent="0.3">
      <c r="A76" s="39"/>
      <c r="B76" s="29" t="s">
        <v>122</v>
      </c>
      <c r="C76" s="16"/>
      <c r="D76" s="17"/>
      <c r="E76" s="17"/>
      <c r="F76" s="21"/>
    </row>
    <row r="77" spans="1:702" ht="26.4" x14ac:dyDescent="0.3">
      <c r="A77" s="39"/>
      <c r="B77" s="29" t="s">
        <v>123</v>
      </c>
      <c r="C77" s="16"/>
      <c r="D77" s="17"/>
      <c r="E77" s="17"/>
      <c r="F77" s="21"/>
    </row>
    <row r="78" spans="1:702" x14ac:dyDescent="0.3">
      <c r="A78" s="39"/>
      <c r="B78" s="24"/>
      <c r="C78" s="16"/>
      <c r="D78" s="17"/>
      <c r="E78" s="17"/>
      <c r="F78" s="21"/>
    </row>
    <row r="79" spans="1:702" x14ac:dyDescent="0.3">
      <c r="A79" s="39"/>
      <c r="B79" s="24"/>
      <c r="C79" s="16"/>
      <c r="D79" s="17"/>
      <c r="E79" s="17"/>
      <c r="F79" s="21"/>
    </row>
    <row r="80" spans="1:702" x14ac:dyDescent="0.3">
      <c r="A80" s="38"/>
      <c r="B80" s="15" t="s">
        <v>124</v>
      </c>
      <c r="C80" s="16"/>
      <c r="D80" s="17"/>
      <c r="E80" s="17"/>
      <c r="F80" s="23">
        <f>SUBTOTAL(109,F65:F79)</f>
        <v>0</v>
      </c>
      <c r="ZY80" s="1" t="s">
        <v>37</v>
      </c>
    </row>
    <row r="81" spans="1:702" x14ac:dyDescent="0.3">
      <c r="A81" s="39"/>
      <c r="B81" s="24"/>
      <c r="C81" s="16"/>
      <c r="D81" s="17"/>
      <c r="E81" s="17"/>
      <c r="F81" s="21"/>
    </row>
    <row r="82" spans="1:702" x14ac:dyDescent="0.3">
      <c r="A82" s="36" t="s">
        <v>125</v>
      </c>
      <c r="B82" s="14" t="s">
        <v>126</v>
      </c>
      <c r="C82" s="16"/>
      <c r="D82" s="17"/>
      <c r="E82" s="17"/>
      <c r="F82" s="21"/>
      <c r="ZY82" s="1" t="s">
        <v>21</v>
      </c>
      <c r="ZZ82" s="4"/>
    </row>
    <row r="83" spans="1:702" x14ac:dyDescent="0.3">
      <c r="A83" s="35" t="s">
        <v>127</v>
      </c>
      <c r="B83" s="26" t="s">
        <v>128</v>
      </c>
      <c r="C83" s="16"/>
      <c r="D83" s="17"/>
      <c r="E83" s="17"/>
      <c r="F83" s="21"/>
      <c r="ZY83" s="1" t="s">
        <v>24</v>
      </c>
      <c r="ZZ83" s="4"/>
    </row>
    <row r="84" spans="1:702" x14ac:dyDescent="0.3">
      <c r="A84" s="35" t="s">
        <v>129</v>
      </c>
      <c r="B84" s="27" t="s">
        <v>130</v>
      </c>
      <c r="C84" s="16"/>
      <c r="D84" s="17"/>
      <c r="E84" s="17"/>
      <c r="F84" s="21"/>
      <c r="ZY84" s="1" t="s">
        <v>27</v>
      </c>
      <c r="ZZ84" s="4"/>
    </row>
    <row r="85" spans="1:702" x14ac:dyDescent="0.3">
      <c r="A85" s="37" t="s">
        <v>131</v>
      </c>
      <c r="B85" s="28" t="s">
        <v>133</v>
      </c>
      <c r="C85" s="16" t="s">
        <v>73</v>
      </c>
      <c r="D85" s="18">
        <v>1</v>
      </c>
      <c r="E85" s="20"/>
      <c r="F85" s="22">
        <f>ROUND(D85*E85,2)</f>
        <v>0</v>
      </c>
      <c r="ZY85" s="1" t="s">
        <v>32</v>
      </c>
      <c r="ZZ85" s="4" t="s">
        <v>132</v>
      </c>
    </row>
    <row r="86" spans="1:702" ht="26.4" x14ac:dyDescent="0.3">
      <c r="A86" s="39"/>
      <c r="B86" s="29" t="s">
        <v>134</v>
      </c>
      <c r="C86" s="16"/>
      <c r="D86" s="17"/>
      <c r="E86" s="17"/>
      <c r="F86" s="21"/>
    </row>
    <row r="87" spans="1:702" x14ac:dyDescent="0.3">
      <c r="A87" s="39"/>
      <c r="B87" s="29" t="s">
        <v>135</v>
      </c>
      <c r="C87" s="16"/>
      <c r="D87" s="17"/>
      <c r="E87" s="17"/>
      <c r="F87" s="21"/>
    </row>
    <row r="88" spans="1:702" x14ac:dyDescent="0.3">
      <c r="A88" s="39"/>
      <c r="B88" s="29" t="s">
        <v>136</v>
      </c>
      <c r="C88" s="16"/>
      <c r="D88" s="17"/>
      <c r="E88" s="17"/>
      <c r="F88" s="21"/>
    </row>
    <row r="89" spans="1:702" x14ac:dyDescent="0.3">
      <c r="A89" s="39"/>
      <c r="B89" s="29" t="s">
        <v>137</v>
      </c>
      <c r="C89" s="16"/>
      <c r="D89" s="17"/>
      <c r="E89" s="17"/>
      <c r="F89" s="21"/>
    </row>
    <row r="90" spans="1:702" x14ac:dyDescent="0.3">
      <c r="A90" s="39"/>
      <c r="B90" s="29" t="s">
        <v>138</v>
      </c>
      <c r="C90" s="16"/>
      <c r="D90" s="17"/>
      <c r="E90" s="17"/>
      <c r="F90" s="21"/>
    </row>
    <row r="91" spans="1:702" x14ac:dyDescent="0.3">
      <c r="A91" s="39"/>
      <c r="B91" s="29" t="s">
        <v>120</v>
      </c>
      <c r="C91" s="16"/>
      <c r="D91" s="17"/>
      <c r="E91" s="17"/>
      <c r="F91" s="21"/>
    </row>
    <row r="92" spans="1:702" x14ac:dyDescent="0.3">
      <c r="A92" s="39"/>
      <c r="B92" s="29" t="s">
        <v>139</v>
      </c>
      <c r="C92" s="16"/>
      <c r="D92" s="17"/>
      <c r="E92" s="17"/>
      <c r="F92" s="21"/>
    </row>
    <row r="93" spans="1:702" x14ac:dyDescent="0.3">
      <c r="A93" s="39"/>
      <c r="B93" s="29" t="s">
        <v>140</v>
      </c>
      <c r="C93" s="16"/>
      <c r="D93" s="17"/>
      <c r="E93" s="17"/>
      <c r="F93" s="21"/>
    </row>
    <row r="94" spans="1:702" x14ac:dyDescent="0.3">
      <c r="A94" s="39"/>
      <c r="B94" s="24"/>
      <c r="C94" s="16"/>
      <c r="D94" s="17"/>
      <c r="E94" s="17"/>
      <c r="F94" s="21"/>
    </row>
    <row r="95" spans="1:702" x14ac:dyDescent="0.3">
      <c r="A95" s="38"/>
      <c r="B95" s="15" t="s">
        <v>141</v>
      </c>
      <c r="C95" s="16"/>
      <c r="D95" s="17"/>
      <c r="E95" s="17"/>
      <c r="F95" s="23">
        <f>SUBTOTAL(109,F84:F94)</f>
        <v>0</v>
      </c>
      <c r="ZY95" s="1" t="s">
        <v>37</v>
      </c>
    </row>
    <row r="96" spans="1:702" x14ac:dyDescent="0.3">
      <c r="A96" s="39"/>
      <c r="B96" s="24"/>
      <c r="C96" s="16"/>
      <c r="D96" s="17"/>
      <c r="E96" s="17"/>
      <c r="F96" s="21"/>
    </row>
    <row r="97" spans="1:702" x14ac:dyDescent="0.3">
      <c r="A97" s="36" t="s">
        <v>142</v>
      </c>
      <c r="B97" s="14" t="s">
        <v>143</v>
      </c>
      <c r="C97" s="16"/>
      <c r="D97" s="17"/>
      <c r="E97" s="17"/>
      <c r="F97" s="21"/>
      <c r="ZY97" s="1" t="s">
        <v>21</v>
      </c>
      <c r="ZZ97" s="4"/>
    </row>
    <row r="98" spans="1:702" x14ac:dyDescent="0.3">
      <c r="A98" s="35" t="s">
        <v>144</v>
      </c>
      <c r="B98" s="26" t="s">
        <v>145</v>
      </c>
      <c r="C98" s="16"/>
      <c r="D98" s="17"/>
      <c r="E98" s="17"/>
      <c r="F98" s="21"/>
      <c r="ZY98" s="1" t="s">
        <v>24</v>
      </c>
      <c r="ZZ98" s="4"/>
    </row>
    <row r="99" spans="1:702" x14ac:dyDescent="0.3">
      <c r="A99" s="35" t="s">
        <v>146</v>
      </c>
      <c r="B99" s="27" t="s">
        <v>147</v>
      </c>
      <c r="C99" s="16"/>
      <c r="D99" s="17"/>
      <c r="E99" s="17"/>
      <c r="F99" s="21"/>
      <c r="ZY99" s="1" t="s">
        <v>27</v>
      </c>
      <c r="ZZ99" s="4"/>
    </row>
    <row r="100" spans="1:702" x14ac:dyDescent="0.3">
      <c r="A100" s="37" t="s">
        <v>148</v>
      </c>
      <c r="B100" s="28" t="s">
        <v>150</v>
      </c>
      <c r="C100" s="16" t="s">
        <v>89</v>
      </c>
      <c r="D100" s="18">
        <v>2</v>
      </c>
      <c r="E100" s="20"/>
      <c r="F100" s="22">
        <f>ROUND(D100*E100,2)</f>
        <v>0</v>
      </c>
      <c r="ZY100" s="1" t="s">
        <v>32</v>
      </c>
      <c r="ZZ100" s="4" t="s">
        <v>149</v>
      </c>
    </row>
    <row r="101" spans="1:702" ht="26.4" x14ac:dyDescent="0.3">
      <c r="A101" s="39"/>
      <c r="B101" s="29" t="s">
        <v>151</v>
      </c>
      <c r="C101" s="16"/>
      <c r="D101" s="17"/>
      <c r="E101" s="17"/>
      <c r="F101" s="21"/>
    </row>
    <row r="102" spans="1:702" ht="26.4" x14ac:dyDescent="0.3">
      <c r="A102" s="39"/>
      <c r="B102" s="29" t="s">
        <v>152</v>
      </c>
      <c r="C102" s="16"/>
      <c r="D102" s="17"/>
      <c r="E102" s="17"/>
      <c r="F102" s="21"/>
    </row>
    <row r="103" spans="1:702" x14ac:dyDescent="0.3">
      <c r="A103" s="39"/>
      <c r="B103" s="29" t="s">
        <v>153</v>
      </c>
      <c r="C103" s="16"/>
      <c r="D103" s="17"/>
      <c r="E103" s="17"/>
      <c r="F103" s="21"/>
    </row>
    <row r="104" spans="1:702" x14ac:dyDescent="0.3">
      <c r="A104" s="39"/>
      <c r="B104" s="29" t="s">
        <v>154</v>
      </c>
      <c r="C104" s="16"/>
      <c r="D104" s="17"/>
      <c r="E104" s="17"/>
      <c r="F104" s="21"/>
    </row>
    <row r="105" spans="1:702" x14ac:dyDescent="0.3">
      <c r="A105" s="39"/>
      <c r="B105" s="29" t="s">
        <v>155</v>
      </c>
      <c r="C105" s="16"/>
      <c r="D105" s="17"/>
      <c r="E105" s="17"/>
      <c r="F105" s="21"/>
    </row>
    <row r="106" spans="1:702" x14ac:dyDescent="0.3">
      <c r="A106" s="35" t="s">
        <v>156</v>
      </c>
      <c r="B106" s="26" t="s">
        <v>157</v>
      </c>
      <c r="C106" s="16"/>
      <c r="D106" s="17"/>
      <c r="E106" s="17"/>
      <c r="F106" s="21"/>
      <c r="ZY106" s="1" t="s">
        <v>24</v>
      </c>
      <c r="ZZ106" s="4"/>
    </row>
    <row r="107" spans="1:702" x14ac:dyDescent="0.3">
      <c r="A107" s="35" t="s">
        <v>158</v>
      </c>
      <c r="B107" s="27" t="s">
        <v>159</v>
      </c>
      <c r="C107" s="16"/>
      <c r="D107" s="17"/>
      <c r="E107" s="17"/>
      <c r="F107" s="21"/>
      <c r="ZY107" s="1" t="s">
        <v>27</v>
      </c>
      <c r="ZZ107" s="4"/>
    </row>
    <row r="108" spans="1:702" x14ac:dyDescent="0.3">
      <c r="A108" s="37" t="s">
        <v>160</v>
      </c>
      <c r="B108" s="28" t="s">
        <v>162</v>
      </c>
      <c r="C108" s="16" t="s">
        <v>89</v>
      </c>
      <c r="D108" s="18">
        <v>1</v>
      </c>
      <c r="E108" s="20"/>
      <c r="F108" s="22">
        <f>ROUND(D108*E108,2)</f>
        <v>0</v>
      </c>
      <c r="ZY108" s="1" t="s">
        <v>32</v>
      </c>
      <c r="ZZ108" s="4" t="s">
        <v>161</v>
      </c>
    </row>
    <row r="109" spans="1:702" ht="39.6" x14ac:dyDescent="0.3">
      <c r="A109" s="39"/>
      <c r="B109" s="29" t="s">
        <v>163</v>
      </c>
      <c r="C109" s="16"/>
      <c r="D109" s="17"/>
      <c r="E109" s="17"/>
      <c r="F109" s="21"/>
    </row>
    <row r="110" spans="1:702" x14ac:dyDescent="0.3">
      <c r="A110" s="39"/>
      <c r="B110" s="29" t="s">
        <v>164</v>
      </c>
      <c r="C110" s="16"/>
      <c r="D110" s="17"/>
      <c r="E110" s="17"/>
      <c r="F110" s="21"/>
    </row>
    <row r="111" spans="1:702" x14ac:dyDescent="0.3">
      <c r="A111" s="39"/>
      <c r="B111" s="29" t="s">
        <v>165</v>
      </c>
      <c r="C111" s="16"/>
      <c r="D111" s="17"/>
      <c r="E111" s="17"/>
      <c r="F111" s="21"/>
    </row>
    <row r="112" spans="1:702" x14ac:dyDescent="0.3">
      <c r="A112" s="39"/>
      <c r="B112" s="24"/>
      <c r="C112" s="16"/>
      <c r="D112" s="17"/>
      <c r="E112" s="17"/>
      <c r="F112" s="21"/>
    </row>
    <row r="113" spans="1:702" x14ac:dyDescent="0.3">
      <c r="A113" s="39"/>
      <c r="B113" s="24"/>
      <c r="C113" s="16"/>
      <c r="D113" s="17"/>
      <c r="E113" s="17"/>
      <c r="F113" s="21"/>
    </row>
    <row r="114" spans="1:702" x14ac:dyDescent="0.3">
      <c r="A114" s="38"/>
      <c r="B114" s="15" t="s">
        <v>166</v>
      </c>
      <c r="C114" s="16"/>
      <c r="D114" s="17"/>
      <c r="E114" s="17"/>
      <c r="F114" s="23">
        <f>SUBTOTAL(109,F99:F113)</f>
        <v>0</v>
      </c>
      <c r="ZY114" s="1" t="s">
        <v>37</v>
      </c>
    </row>
    <row r="115" spans="1:702" x14ac:dyDescent="0.3">
      <c r="A115" s="39"/>
      <c r="B115" s="24"/>
      <c r="C115" s="16"/>
      <c r="D115" s="17"/>
      <c r="E115" s="17"/>
      <c r="F115" s="21"/>
    </row>
    <row r="116" spans="1:702" x14ac:dyDescent="0.3">
      <c r="A116" s="36" t="s">
        <v>167</v>
      </c>
      <c r="B116" s="14" t="s">
        <v>168</v>
      </c>
      <c r="C116" s="16"/>
      <c r="D116" s="17"/>
      <c r="E116" s="17"/>
      <c r="F116" s="21"/>
      <c r="ZY116" s="1" t="s">
        <v>21</v>
      </c>
      <c r="ZZ116" s="4"/>
    </row>
    <row r="117" spans="1:702" x14ac:dyDescent="0.3">
      <c r="A117" s="35" t="s">
        <v>169</v>
      </c>
      <c r="B117" s="26" t="s">
        <v>170</v>
      </c>
      <c r="C117" s="16"/>
      <c r="D117" s="17"/>
      <c r="E117" s="17"/>
      <c r="F117" s="21"/>
      <c r="ZY117" s="1" t="s">
        <v>24</v>
      </c>
      <c r="ZZ117" s="4"/>
    </row>
    <row r="118" spans="1:702" x14ac:dyDescent="0.3">
      <c r="A118" s="35" t="s">
        <v>171</v>
      </c>
      <c r="B118" s="27" t="s">
        <v>172</v>
      </c>
      <c r="C118" s="16"/>
      <c r="D118" s="17"/>
      <c r="E118" s="17"/>
      <c r="F118" s="21"/>
      <c r="ZY118" s="1" t="s">
        <v>27</v>
      </c>
      <c r="ZZ118" s="4"/>
    </row>
    <row r="119" spans="1:702" x14ac:dyDescent="0.3">
      <c r="A119" s="37" t="s">
        <v>173</v>
      </c>
      <c r="B119" s="28" t="s">
        <v>175</v>
      </c>
      <c r="C119" s="16" t="s">
        <v>110</v>
      </c>
      <c r="D119" s="19">
        <v>38.299999999999997</v>
      </c>
      <c r="E119" s="20"/>
      <c r="F119" s="22">
        <f>ROUND(D119*E119,2)</f>
        <v>0</v>
      </c>
      <c r="ZY119" s="1" t="s">
        <v>32</v>
      </c>
      <c r="ZZ119" s="4" t="s">
        <v>174</v>
      </c>
    </row>
    <row r="120" spans="1:702" ht="26.4" x14ac:dyDescent="0.3">
      <c r="A120" s="39"/>
      <c r="B120" s="29" t="s">
        <v>176</v>
      </c>
      <c r="C120" s="16"/>
      <c r="D120" s="17"/>
      <c r="E120" s="17"/>
      <c r="F120" s="21"/>
    </row>
    <row r="121" spans="1:702" x14ac:dyDescent="0.3">
      <c r="A121" s="39"/>
      <c r="B121" s="29" t="s">
        <v>120</v>
      </c>
      <c r="C121" s="16"/>
      <c r="D121" s="17"/>
      <c r="E121" s="17"/>
      <c r="F121" s="21"/>
    </row>
    <row r="122" spans="1:702" x14ac:dyDescent="0.3">
      <c r="A122" s="39"/>
      <c r="B122" s="29" t="s">
        <v>99</v>
      </c>
      <c r="C122" s="16"/>
      <c r="D122" s="17"/>
      <c r="E122" s="17"/>
      <c r="F122" s="21"/>
    </row>
    <row r="123" spans="1:702" x14ac:dyDescent="0.3">
      <c r="A123" s="39"/>
      <c r="B123" s="29" t="s">
        <v>177</v>
      </c>
      <c r="C123" s="16"/>
      <c r="D123" s="17"/>
      <c r="E123" s="17"/>
      <c r="F123" s="21"/>
    </row>
    <row r="124" spans="1:702" x14ac:dyDescent="0.3">
      <c r="A124" s="39"/>
      <c r="B124" s="29" t="s">
        <v>178</v>
      </c>
      <c r="C124" s="16"/>
      <c r="D124" s="17"/>
      <c r="E124" s="17"/>
      <c r="F124" s="21"/>
    </row>
    <row r="125" spans="1:702" x14ac:dyDescent="0.3">
      <c r="A125" s="35" t="s">
        <v>179</v>
      </c>
      <c r="B125" s="26" t="s">
        <v>180</v>
      </c>
      <c r="C125" s="16"/>
      <c r="D125" s="17"/>
      <c r="E125" s="17"/>
      <c r="F125" s="21"/>
      <c r="ZY125" s="1" t="s">
        <v>24</v>
      </c>
      <c r="ZZ125" s="4"/>
    </row>
    <row r="126" spans="1:702" x14ac:dyDescent="0.3">
      <c r="A126" s="35" t="s">
        <v>181</v>
      </c>
      <c r="B126" s="27" t="s">
        <v>182</v>
      </c>
      <c r="C126" s="16"/>
      <c r="D126" s="17"/>
      <c r="E126" s="17"/>
      <c r="F126" s="21"/>
      <c r="ZY126" s="1" t="s">
        <v>27</v>
      </c>
      <c r="ZZ126" s="4"/>
    </row>
    <row r="127" spans="1:702" x14ac:dyDescent="0.3">
      <c r="A127" s="37" t="s">
        <v>183</v>
      </c>
      <c r="B127" s="28" t="s">
        <v>185</v>
      </c>
      <c r="C127" s="16" t="s">
        <v>73</v>
      </c>
      <c r="D127" s="18">
        <v>1</v>
      </c>
      <c r="E127" s="20"/>
      <c r="F127" s="22">
        <f>ROUND(D127*E127,2)</f>
        <v>0</v>
      </c>
      <c r="ZY127" s="1" t="s">
        <v>32</v>
      </c>
      <c r="ZZ127" s="4" t="s">
        <v>184</v>
      </c>
    </row>
    <row r="128" spans="1:702" ht="39.6" x14ac:dyDescent="0.3">
      <c r="A128" s="39"/>
      <c r="B128" s="29" t="s">
        <v>186</v>
      </c>
      <c r="C128" s="16"/>
      <c r="D128" s="17"/>
      <c r="E128" s="17"/>
      <c r="F128" s="21"/>
    </row>
    <row r="129" spans="1:702" ht="26.4" x14ac:dyDescent="0.3">
      <c r="A129" s="39"/>
      <c r="B129" s="29" t="s">
        <v>187</v>
      </c>
      <c r="C129" s="16"/>
      <c r="D129" s="17"/>
      <c r="E129" s="17"/>
      <c r="F129" s="21"/>
    </row>
    <row r="130" spans="1:702" ht="26.4" x14ac:dyDescent="0.3">
      <c r="A130" s="39"/>
      <c r="B130" s="29" t="s">
        <v>188</v>
      </c>
      <c r="C130" s="16"/>
      <c r="D130" s="17"/>
      <c r="E130" s="17"/>
      <c r="F130" s="21"/>
    </row>
    <row r="131" spans="1:702" x14ac:dyDescent="0.3">
      <c r="A131" s="39"/>
      <c r="B131" s="29" t="s">
        <v>189</v>
      </c>
      <c r="C131" s="16"/>
      <c r="D131" s="17"/>
      <c r="E131" s="17"/>
      <c r="F131" s="21"/>
    </row>
    <row r="132" spans="1:702" x14ac:dyDescent="0.3">
      <c r="A132" s="39"/>
      <c r="B132" s="29" t="s">
        <v>190</v>
      </c>
      <c r="C132" s="16"/>
      <c r="D132" s="17"/>
      <c r="E132" s="17"/>
      <c r="F132" s="21"/>
    </row>
    <row r="133" spans="1:702" x14ac:dyDescent="0.3">
      <c r="A133" s="39"/>
      <c r="B133" s="29" t="s">
        <v>191</v>
      </c>
      <c r="C133" s="16"/>
      <c r="D133" s="17"/>
      <c r="E133" s="17"/>
      <c r="F133" s="21"/>
    </row>
    <row r="134" spans="1:702" ht="26.4" x14ac:dyDescent="0.3">
      <c r="A134" s="39"/>
      <c r="B134" s="29" t="s">
        <v>192</v>
      </c>
      <c r="C134" s="16"/>
      <c r="D134" s="17"/>
      <c r="E134" s="17"/>
      <c r="F134" s="21"/>
    </row>
    <row r="135" spans="1:702" x14ac:dyDescent="0.3">
      <c r="A135" s="39"/>
      <c r="B135" s="29" t="s">
        <v>193</v>
      </c>
      <c r="C135" s="16"/>
      <c r="D135" s="17"/>
      <c r="E135" s="17"/>
      <c r="F135" s="21"/>
    </row>
    <row r="136" spans="1:702" x14ac:dyDescent="0.3">
      <c r="A136" s="39"/>
      <c r="B136" s="29" t="s">
        <v>194</v>
      </c>
      <c r="C136" s="16"/>
      <c r="D136" s="17"/>
      <c r="E136" s="17"/>
      <c r="F136" s="21"/>
    </row>
    <row r="137" spans="1:702" ht="26.4" x14ac:dyDescent="0.3">
      <c r="A137" s="39"/>
      <c r="B137" s="29" t="s">
        <v>195</v>
      </c>
      <c r="C137" s="16"/>
      <c r="D137" s="17"/>
      <c r="E137" s="17"/>
      <c r="F137" s="21"/>
    </row>
    <row r="138" spans="1:702" ht="26.4" x14ac:dyDescent="0.3">
      <c r="A138" s="39"/>
      <c r="B138" s="29" t="s">
        <v>196</v>
      </c>
      <c r="C138" s="16"/>
      <c r="D138" s="17"/>
      <c r="E138" s="17"/>
      <c r="F138" s="21"/>
    </row>
    <row r="139" spans="1:702" x14ac:dyDescent="0.3">
      <c r="A139" s="39"/>
      <c r="B139" s="29" t="s">
        <v>197</v>
      </c>
      <c r="C139" s="16"/>
      <c r="D139" s="17"/>
      <c r="E139" s="17"/>
      <c r="F139" s="21"/>
    </row>
    <row r="140" spans="1:702" x14ac:dyDescent="0.3">
      <c r="A140" s="39"/>
      <c r="B140" s="29" t="s">
        <v>198</v>
      </c>
      <c r="C140" s="16"/>
      <c r="D140" s="17"/>
      <c r="E140" s="17"/>
      <c r="F140" s="21"/>
    </row>
    <row r="141" spans="1:702" x14ac:dyDescent="0.3">
      <c r="A141" s="39"/>
      <c r="B141" s="29" t="s">
        <v>199</v>
      </c>
      <c r="C141" s="16"/>
      <c r="D141" s="17"/>
      <c r="E141" s="17"/>
      <c r="F141" s="21"/>
    </row>
    <row r="142" spans="1:702" ht="26.4" x14ac:dyDescent="0.3">
      <c r="A142" s="39"/>
      <c r="B142" s="29" t="s">
        <v>200</v>
      </c>
      <c r="C142" s="16"/>
      <c r="D142" s="17"/>
      <c r="E142" s="17"/>
      <c r="F142" s="21"/>
    </row>
    <row r="143" spans="1:702" x14ac:dyDescent="0.3">
      <c r="A143" s="35" t="s">
        <v>201</v>
      </c>
      <c r="B143" s="26" t="s">
        <v>202</v>
      </c>
      <c r="C143" s="16"/>
      <c r="D143" s="17"/>
      <c r="E143" s="17"/>
      <c r="F143" s="21"/>
      <c r="ZY143" s="1" t="s">
        <v>24</v>
      </c>
      <c r="ZZ143" s="4"/>
    </row>
    <row r="144" spans="1:702" x14ac:dyDescent="0.3">
      <c r="A144" s="35" t="s">
        <v>203</v>
      </c>
      <c r="B144" s="27" t="s">
        <v>204</v>
      </c>
      <c r="C144" s="16"/>
      <c r="D144" s="17"/>
      <c r="E144" s="17"/>
      <c r="F144" s="21"/>
      <c r="ZY144" s="1" t="s">
        <v>27</v>
      </c>
      <c r="ZZ144" s="4"/>
    </row>
    <row r="145" spans="1:702" x14ac:dyDescent="0.3">
      <c r="A145" s="37" t="s">
        <v>205</v>
      </c>
      <c r="B145" s="28" t="s">
        <v>207</v>
      </c>
      <c r="C145" s="16" t="s">
        <v>73</v>
      </c>
      <c r="D145" s="18">
        <v>1</v>
      </c>
      <c r="E145" s="20"/>
      <c r="F145" s="22">
        <f>ROUND(D145*E145,2)</f>
        <v>0</v>
      </c>
      <c r="ZY145" s="1" t="s">
        <v>32</v>
      </c>
      <c r="ZZ145" s="4" t="s">
        <v>206</v>
      </c>
    </row>
    <row r="146" spans="1:702" x14ac:dyDescent="0.3">
      <c r="A146" s="39"/>
      <c r="B146" s="29" t="s">
        <v>208</v>
      </c>
      <c r="C146" s="16"/>
      <c r="D146" s="17"/>
      <c r="E146" s="17"/>
      <c r="F146" s="21"/>
    </row>
    <row r="147" spans="1:702" ht="26.4" x14ac:dyDescent="0.3">
      <c r="A147" s="39"/>
      <c r="B147" s="29" t="s">
        <v>209</v>
      </c>
      <c r="C147" s="16"/>
      <c r="D147" s="17"/>
      <c r="E147" s="17"/>
      <c r="F147" s="21"/>
    </row>
    <row r="148" spans="1:702" x14ac:dyDescent="0.3">
      <c r="A148" s="39"/>
      <c r="B148" s="29" t="s">
        <v>210</v>
      </c>
      <c r="C148" s="16"/>
      <c r="D148" s="17"/>
      <c r="E148" s="17"/>
      <c r="F148" s="21"/>
    </row>
    <row r="149" spans="1:702" ht="26.4" x14ac:dyDescent="0.3">
      <c r="A149" s="39"/>
      <c r="B149" s="29" t="s">
        <v>211</v>
      </c>
      <c r="C149" s="16"/>
      <c r="D149" s="17"/>
      <c r="E149" s="17"/>
      <c r="F149" s="21"/>
    </row>
    <row r="150" spans="1:702" ht="26.4" x14ac:dyDescent="0.3">
      <c r="A150" s="39"/>
      <c r="B150" s="29" t="s">
        <v>212</v>
      </c>
      <c r="C150" s="16"/>
      <c r="D150" s="17"/>
      <c r="E150" s="17"/>
      <c r="F150" s="21"/>
    </row>
    <row r="151" spans="1:702" x14ac:dyDescent="0.3">
      <c r="A151" s="39"/>
      <c r="B151" s="29" t="s">
        <v>213</v>
      </c>
      <c r="C151" s="16"/>
      <c r="D151" s="17"/>
      <c r="E151" s="17"/>
      <c r="F151" s="21"/>
    </row>
    <row r="152" spans="1:702" x14ac:dyDescent="0.3">
      <c r="A152" s="39"/>
      <c r="B152" s="24"/>
      <c r="C152" s="16"/>
      <c r="D152" s="17"/>
      <c r="E152" s="17"/>
      <c r="F152" s="21"/>
    </row>
    <row r="153" spans="1:702" x14ac:dyDescent="0.3">
      <c r="A153" s="39"/>
      <c r="B153" s="24"/>
      <c r="C153" s="16"/>
      <c r="D153" s="17"/>
      <c r="E153" s="17"/>
      <c r="F153" s="21"/>
    </row>
    <row r="154" spans="1:702" x14ac:dyDescent="0.3">
      <c r="A154" s="38"/>
      <c r="B154" s="15" t="s">
        <v>214</v>
      </c>
      <c r="C154" s="16"/>
      <c r="D154" s="17"/>
      <c r="E154" s="17"/>
      <c r="F154" s="23">
        <f>SUBTOTAL(109,F118:F153)</f>
        <v>0</v>
      </c>
      <c r="ZY154" s="1" t="s">
        <v>37</v>
      </c>
    </row>
    <row r="155" spans="1:702" x14ac:dyDescent="0.3">
      <c r="A155" s="39"/>
      <c r="B155" s="24"/>
      <c r="C155" s="16"/>
      <c r="D155" s="17"/>
      <c r="E155" s="17"/>
      <c r="F155" s="21"/>
    </row>
    <row r="156" spans="1:702" x14ac:dyDescent="0.3">
      <c r="A156" s="40"/>
      <c r="B156" s="31"/>
      <c r="C156" s="32"/>
      <c r="D156" s="33"/>
      <c r="E156" s="33"/>
      <c r="F156" s="34"/>
    </row>
    <row r="158" spans="1:702" x14ac:dyDescent="0.3">
      <c r="B158" s="41" t="s">
        <v>216</v>
      </c>
      <c r="F158" s="3">
        <f>SUBTOTAL(109,F3:F156)</f>
        <v>0</v>
      </c>
      <c r="ZY158" s="1" t="s">
        <v>215</v>
      </c>
    </row>
    <row r="159" spans="1:702" x14ac:dyDescent="0.3">
      <c r="B159" s="42" t="str">
        <f>CONCATENATE("TVA (",'Recap Generale'!D12,"%)")</f>
        <v>TVA (20%)</v>
      </c>
      <c r="F159" s="3">
        <f>(F158*'Recap Generale'!D12)/100</f>
        <v>0</v>
      </c>
      <c r="ZY159" s="1" t="s">
        <v>1</v>
      </c>
    </row>
    <row r="160" spans="1:702" x14ac:dyDescent="0.3">
      <c r="B160" s="41" t="s">
        <v>218</v>
      </c>
      <c r="F160" s="3">
        <f>F158+F159</f>
        <v>0</v>
      </c>
      <c r="ZY160" s="1" t="s">
        <v>217</v>
      </c>
    </row>
  </sheetData>
  <sheetProtection algorithmName="SHA-512" hashValue="J1ulovV8tn7sNoSyseEvUPVw/tBhqdqoza7c98ohKsToRr4/PF9r0ZYwV4Wo6jFNY2hE5NxQ1W3TGBEcILpqgA==" saltValue="nKTpA0HP5aXn0YRzHI4E9g==" spinCount="100000" sheet="1" objects="1" scenarios="1" formatCells="0" formatColumns="0" formatRows="0"/>
  <mergeCells count="1">
    <mergeCell ref="A1:F1"/>
  </mergeCells>
  <pageMargins left="0.39370078740157477" right="0.31496062992125989" top="0.39370078740157477" bottom="0.39370078740157477" header="0.3" footer="0.3"/>
  <pageSetup paperSize="9" scale="98" fitToHeight="1000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Recap Generale</vt:lpstr>
      <vt:lpstr>Lot N°11 Page de garde</vt:lpstr>
      <vt:lpstr>Lot N°11 SERRURERIE</vt:lpstr>
      <vt:lpstr>'Lot N°11 SERRURERIE'!Impression_des_titres</vt:lpstr>
      <vt:lpstr>'Lot N°11 SERRURERIE'!Zone_d_impression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 Le Guilcher</dc:creator>
  <cp:lastModifiedBy>Patrice  Le Guilcher</cp:lastModifiedBy>
  <dcterms:created xsi:type="dcterms:W3CDTF">2026-02-02T08:45:50Z</dcterms:created>
  <dcterms:modified xsi:type="dcterms:W3CDTF">2026-02-02T08:46:11Z</dcterms:modified>
</cp:coreProperties>
</file>